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b69db2a5e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4972c7cf30484d1e"/>
    <x:sheet xmlns:r="http://schemas.openxmlformats.org/officeDocument/2006/relationships" name="Instructions" sheetId="2" r:id="R9276ea63646f4174"/>
    <x:sheet xmlns:r="http://schemas.openxmlformats.org/officeDocument/2006/relationships" name="Dashboard" sheetId="3" r:id="R2f99bae75b654a0f"/>
    <x:sheet xmlns:r="http://schemas.openxmlformats.org/officeDocument/2006/relationships" name="Lists" sheetId="4" r:id="R854038d900a14965"/>
    <x:sheet xmlns:r="http://schemas.openxmlformats.org/officeDocument/2006/relationships" name="Beyond Spreadsheets" sheetId="6" r:id="R192b89f5548f4e38"/>
  </x:sheets>
</x:workbook>
</file>

<file path=xl/sharedStrings.xml><?xml version="1.0" encoding="utf-8"?>
<x:sst xmlns:x="http://schemas.openxmlformats.org/spreadsheetml/2006/main">
  <x:si>
    <x:t xml:space="preserve">Status</x:t>
  </x:si>
  <x:si>
    <x:t xml:space="preserve">Priority</x:t>
  </x:si>
  <x:si>
    <x:t xml:space="preserve">Company</x:t>
  </x:si>
  <x:si>
    <x:t xml:space="preserve">Role Title</x:t>
  </x:si>
  <x:si>
    <x:t xml:space="preserve">Job Link</x:t>
  </x:si>
  <x:si>
    <x:t xml:space="preserve">Source</x:t>
  </x:si>
  <x:si>
    <x:t xml:space="preserve">Location</x:t>
  </x:si>
  <x:si>
    <x:t xml:space="preserve">Work Style</x:t>
  </x:si>
  <x:si>
    <x:t xml:space="preserve">Salary Range</x:t>
  </x:si>
  <x:si>
    <x:t xml:space="preserve">Application Date</x:t>
  </x:si>
  <x:si>
    <x:t xml:space="preserve">Last Activity Date</x:t>
  </x:si>
  <x:si>
    <x:t xml:space="preserve">Follow Up Date</x:t>
  </x:si>
  <x:si>
    <x:t xml:space="preserve">Recruiter / Contact</x:t>
  </x:si>
  <x:si>
    <x:t xml:space="preserve">Contact Email</x:t>
  </x:si>
  <x:si>
    <x:t xml:space="preserve">Resume/CV Version</x:t>
  </x:si>
  <x:si>
    <x:t xml:space="preserve">Cover Letter?</x:t>
  </x:si>
  <x:si>
    <x:t xml:space="preserve">Fit Score</x:t>
  </x:si>
  <x:si>
    <x:t xml:space="preserve">Next Step</x:t>
  </x:si>
  <x:si>
    <x:t xml:space="preserve">Notes</x:t>
  </x:si>
  <x:si>
    <x:t xml:space="preserve">Days Since Activity</x:t>
  </x:si>
  <x:si>
    <x:t xml:space="preserve">Application Age</x:t>
  </x:si>
  <x:si>
    <x:t xml:space="preserve">Follow-up Status</x:t>
  </x:si>
  <x:si>
    <x:t xml:space="preserve">Needs Action?</x:t>
  </x:si>
  <x:si>
    <x:t xml:space="preserve">Open/Closed</x:t>
  </x:si>
  <x:si>
    <x:t xml:space="preserve">Applied</x:t>
  </x:si>
  <x:si>
    <x:t xml:space="preserve">High</x:t>
  </x:si>
  <x:si>
    <x:t xml:space="preserve">https://example.com/job/customer-success</x:t>
  </x:si>
  <x:si>
    <x:t xml:space="preserve">LinkedIn</x:t>
  </x:si>
  <x:si>
    <x:t xml:space="preserve">Hybrid</x:t>
  </x:si>
  <x:si>
    <x:t xml:space="preserve">Resume v2</x:t>
  </x:si>
  <x:si>
    <x:t xml:space="preserve">Yes</x:t>
  </x:si>
  <x:si>
    <x:t xml:space="preserve">Recruiter Screen</x:t>
  </x:si>
  <x:si>
    <x:t xml:space="preserve">https://example.com/job/implementation-director</x:t>
  </x:si>
  <x:si>
    <x:t xml:space="preserve">Referral</x:t>
  </x:si>
  <x:si>
    <x:t xml:space="preserve">Remote</x:t>
  </x:si>
  <x:si>
    <x:t xml:space="preserve">Custom resume</x:t>
  </x:si>
  <x:si>
    <x:t xml:space="preserve">Interview</x:t>
  </x:si>
  <x:si>
    <x:t xml:space="preserve">Medium</x:t>
  </x:si>
  <x:si>
    <x:t xml:space="preserve">https://example.com/job/program-director</x:t>
  </x:si>
  <x:si>
    <x:t xml:space="preserve">Company website</x:t>
  </x:si>
  <x:si>
    <x:t xml:space="preserve">Resume v3</x:t>
  </x:si>
  <x:si>
    <x:t xml:space="preserve">No</x:t>
  </x:si>
  <x:si>
    <x:t xml:space="preserve">Wishlist</x:t>
  </x:si>
  <x:si>
    <x:t xml:space="preserve">https://example.com/job/vp-ps</x:t>
  </x:si>
  <x:si>
    <x:t xml:space="preserve">Networking</x:t>
  </x:si>
  <x:si>
    <x:t xml:space="preserve">Resume v1</x:t>
  </x:si>
  <x:si>
    <x:t xml:space="preserve">Rejected</x:t>
  </x:si>
  <x:si>
    <x:t xml:space="preserve">Low</x:t>
  </x:si>
  <x:si>
    <x:t xml:space="preserve">https://example.com/job/director-ops</x:t>
  </x:si>
  <x:si>
    <x:t xml:space="preserve">Indeed</x:t>
  </x:si>
  <x:si>
    <x:t xml:space="preserve">On-site</x:t>
  </x:si>
  <x:si>
    <x:t xml:space="preserve">How to use it</x:t>
  </x:si>
  <x:si>
    <x:t xml:space="preserve">1</x:t>
  </x:si>
  <x:si>
    <x:t xml:space="preserve">2</x:t>
  </x:si>
  <x:si>
    <x:t xml:space="preserve">3</x:t>
  </x:si>
  <x:si>
    <x:t xml:space="preserve">Keep Last Activity Date and Follow Up Date current. The tracker will flag stale applications and overdue follow-ups.</x:t>
  </x:si>
  <x:si>
    <x:t xml:space="preserve">4</x:t>
  </x:si>
  <x:si>
    <x:t xml:space="preserve">Check the Dashboard tab for a quick view of active applications, interviews, offers, follow-ups, and stage mix.</x:t>
  </x:si>
  <x:si>
    <x:t xml:space="preserve">5</x:t>
  </x:si>
  <x:si>
    <x:t xml:space="preserve">What the columns mean</x:t>
  </x:si>
  <x:si>
    <x:t xml:space="preserve">Column</x:t>
  </x:si>
  <x:si>
    <x:t xml:space="preserve">Purpose</x:t>
  </x:si>
  <x:si>
    <x:t xml:space="preserve">Current stage of the application.</x:t>
  </x:si>
  <x:si>
    <x:t xml:space="preserve">How important this role is to you.</x:t>
  </x:si>
  <x:si>
    <x:t xml:space="preserve">Your rough 1 to 5 view of how strongly the role fits your background.</x:t>
  </x:si>
  <x:si>
    <x:t xml:space="preserve">The last time you applied, spoke to someone, interviewed, followed up, or updated the record.</x:t>
  </x:si>
  <x:si>
    <x:t xml:space="preserve">The next date you should take action.</x:t>
  </x:si>
  <x:si>
    <x:t xml:space="preserve">Formula-driven flag based on overdue follow-ups, due-today follow-ups, or stale active applications.</x:t>
  </x:si>
  <x:si>
    <x:t xml:space="preserve">Job Search Dashboard</x:t>
  </x:si>
  <x:si>
    <x:t xml:space="preserve">Total applications</x:t>
  </x:si>
  <x:si>
    <x:t xml:space="preserve">Open applications</x:t>
  </x:si>
  <x:si>
    <x:t xml:space="preserve">Interviews</x:t>
  </x:si>
  <x:si>
    <x:t xml:space="preserve">Offers</x:t>
  </x:si>
  <x:si>
    <x:t xml:space="preserve">Needs action</x:t>
  </x:si>
  <x:si>
    <x:t xml:space="preserve">Overdue follow-ups</x:t>
  </x:si>
  <x:si>
    <x:t xml:space="preserve">Stage</x:t>
  </x:si>
  <x:si>
    <x:t xml:space="preserve">Count</x:t>
  </x:si>
  <x:si>
    <x:t xml:space="preserve">Share</x:t>
  </x:si>
  <x:si>
    <x:t xml:space="preserve">Open Count</x:t>
  </x:si>
  <x:si>
    <x:t xml:space="preserve">Needs Action</x:t>
  </x:si>
  <x:si>
    <x:t xml:space="preserve">Overdue</x:t>
  </x:si>
  <x:si>
    <x:t xml:space="preserve">Due today</x:t>
  </x:si>
  <x:si>
    <x:t xml:space="preserve">Due soon</x:t>
  </x:si>
  <x:si>
    <x:t xml:space="preserve">Scheduled</x:t>
  </x:si>
  <x:si>
    <x:t xml:space="preserve">Final Round</x:t>
  </x:si>
  <x:si>
    <x:t xml:space="preserve">No follow-up set</x:t>
  </x:si>
  <x:si>
    <x:t xml:space="preserve">Offer</x:t>
  </x:si>
  <x:si>
    <x:t xml:space="preserve">Withdrawn</x:t>
  </x:si>
  <x:si>
    <x:t xml:space="preserve">Action review</x:t>
  </x:si>
  <x:si>
    <x:t xml:space="preserve">Start with rows marked Needs Action? = Yes on the Tracker tab.</x:t>
  </x:si>
  <x:si>
    <x:t xml:space="preserve">For overdue follow-ups, follow up, move the date, or close the application.</x:t>
  </x:si>
  <x:si>
    <x:t xml:space="preserve">For stale open applications, update Last Activity Date or decide whether to keep pursuing.</x:t>
  </x:si>
  <x:si>
    <x:t xml:space="preserve">Keep Notes and Next Step current so context stays out of your head.</x:t>
  </x:si>
  <x:si>
    <x:t xml:space="preserve">Use the stage, priority, and follow-up summaries above as your weekly review. The Tracker tab remains the source of truth.</x:t>
  </x:si>
  <x:si>
    <x:t xml:space="preserve">Statuses</x:t>
  </x:si>
  <x:si>
    <x:t xml:space="preserve">Priorities</x:t>
  </x:si>
  <x:si>
    <x:t xml:space="preserve">Sources</x:t>
  </x:si>
  <x:si>
    <x:t xml:space="preserve">Work Styles</x:t>
  </x:si>
  <x:si>
    <x:t xml:space="preserve">Yes/No</x:t>
  </x:si>
  <x:si>
    <x:t xml:space="preserve">Fit Scores</x:t>
  </x:si>
  <x:si>
    <x:t xml:space="preserve">Resume Versions</x:t>
  </x:si>
  <x:si>
    <x:t xml:space="preserve">Resume v4</x:t>
  </x:si>
  <x:si>
    <x:t xml:space="preserve">Recruiter</x:t>
  </x:si>
  <x:si>
    <x:t xml:space="preserve">CV v1</x:t>
  </x:si>
  <x:si>
    <x:t xml:space="preserve">Other</x:t>
  </x:si>
  <x:si>
    <x:t xml:space="preserve">CV v2</x:t>
  </x:si>
  <x:si>
    <x:t xml:space="preserve">Custom CV</x:t>
  </x:si>
  <x:si>
    <x:t xml:space="preserve">Common spreadsheet frustrations</x:t>
  </x:si>
  <x:si>
    <x:t xml:space="preserve">• Follow-ups are easy to forget</x:t>
  </x:si>
  <x:si>
    <x:t xml:space="preserve">• Recruiter emails get buried in your inbox</x:t>
  </x:si>
  <x:si>
    <x:t xml:space="preserve">• Resume versions become difficult to track</x:t>
  </x:si>
  <x:si>
    <x:t xml:space="preserve">• Interview notes end up scattered everywhere</x:t>
  </x:si>
  <x:si>
    <x:t xml:space="preserve">• It becomes hard to see what needs attention next</x:t>
  </x:si>
  <x:si>
    <x:t xml:space="preserve">Spreadsheet challenge</x:t>
  </x:si>
  <x:si>
    <x:t xml:space="preserve">How ApplyArc helps</x:t>
  </x:si>
  <x:si>
    <x:t xml:space="preserve">Manually updating follow-ups</x:t>
  </x:si>
  <x:si>
    <x:t xml:space="preserve">Highlights applications needing attention</x:t>
  </x:si>
  <x:si>
    <x:t xml:space="preserve">Emails separate from your tracker</x:t>
  </x:si>
  <x:si>
    <x:t xml:space="preserve">Connects recruiter conversations to applications</x:t>
  </x:si>
  <x:si>
    <x:t xml:space="preserve">No visual pipeline view</x:t>
  </x:si>
  <x:si>
    <x:t xml:space="preserve">Provides board and dashboard views</x:t>
  </x:si>
  <x:si>
    <x:t xml:space="preserve">Multiple resume versions</x:t>
  </x:si>
  <x:si>
    <x:t xml:space="preserve">Tracks resumes per application</x:t>
  </x:si>
  <x:si>
    <x:t xml:space="preserve">Hard to know next steps</x:t>
  </x:si>
  <x:si>
    <x:t xml:space="preserve">Action-focused workflow</x:t>
  </x:si>
  <x:si>
    <x:t xml:space="preserve">https://applyarc.io</x:t>
  </x:si>
</x:sst>
</file>

<file path=xl/styles.xml><?xml version="1.0" encoding="utf-8"?>
<x:styleSheet xmlns:x="http://schemas.openxmlformats.org/spreadsheetml/2006/main">
  <x:numFmts count="4">
    <x:numFmt numFmtId="164" formatCode="yyyy\-mm\-dd"/>
    <x:numFmt numFmtId="165" formatCode="m/d/yyyy"/>
    <x:numFmt numFmtId="200" formatCode="mmm d, yyyy"/>
    <x:numFmt numFmtId="201" formatCode="0"/>
  </x:numFmts>
  <x:fonts count="21">
    <x:font>
      <x:sz val="11"/>
      <x:name val="Calibri"/>
    </x:font>
    <x:font>
      <x:b/>
      <x:sz val="11"/>
      <x:color rgb="FFFFFFFF"/>
      <x:name val="Calibri"/>
    </x:font>
    <x:font>
      <x:sz val="10"/>
      <x:color rgb="FF111827"/>
      <x:name val="Calibri"/>
    </x:font>
    <x:font>
      <x:b/>
      <x:sz val="24"/>
      <x:color rgb="FFFFFFFF"/>
      <x:name val="Calibri"/>
    </x:font>
    <x:font>
      <x:sz val="12"/>
      <x:color rgb="FF111827"/>
      <x:name val="Calibri"/>
    </x:font>
    <x:font>
      <x:b/>
      <x:sz val="11"/>
      <x:color rgb="FF4F46E5"/>
      <x:name val="Calibri"/>
    </x:font>
    <x:font>
      <x:b/>
      <x:sz val="11"/>
      <x:color rgb="FF111827"/>
      <x:name val="Calibri"/>
    </x:font>
    <x:font>
      <x:sz val="11"/>
      <x:color rgb="FF6B7280"/>
      <x:name val="Calibri"/>
    </x:font>
    <x:font>
      <x:b/>
      <x:sz val="10"/>
      <x:color rgb="FF6B7280"/>
      <x:name val="Calibri"/>
    </x:font>
    <x:font>
      <x:b/>
      <x:sz val="20"/>
      <x:color rgb="FF111827"/>
      <x:name val="Calibri"/>
    </x:font>
    <x:font>
      <x:b/>
      <x:sz val="10"/>
      <x:color rgb="FF4F46E5"/>
      <x:name val="Calibri"/>
    </x:font>
    <x:font>
      <x:b/>
      <x:sz val="10"/>
      <x:color rgb="FF111827"/>
      <x:name val="Calibri"/>
    </x:font>
    <x:font>
      <x:i/>
      <x:sz val="11"/>
      <x:color rgb="FF6B7280"/>
      <x:name val="Calibri"/>
    </x:font>
    <x:font>
      <x:sz val="11"/>
      <x:color theme="10"/>
      <x:name val="Calibri"/>
    </x:font>
    <x:font>
      <x:sz val="11"/>
      <x:name val="Calibri"/>
    </x:font>
    <x:font>
      <x:sz val="11"/>
      <x:name val="Carlito"/>
    </x:font>
    <x:font>
      <x:b/>
      <x:sz val="18"/>
      <x:name val="Carlito"/>
    </x:font>
    <x:font>
      <x:b/>
      <x:sz val="12"/>
      <x:name val="Carlito"/>
    </x:font>
    <x:font>
      <x:b/>
      <x:sz val="12"/>
      <x:color rgb="FFFFFFFF"/>
      <x:name val="Carlito"/>
    </x:font>
    <x:font>
      <x:sz val="11"/>
      <x:color theme="10"/>
      <x:name val="Carlito"/>
    </x:font>
    <x:font>
      <x:sz val="16"/>
      <x:color theme="10"/>
      <x:name val="Calibri"/>
    </x:font>
  </x:fonts>
  <x:fills count="10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FFFFF"/>
      </x:patternFill>
    </x:fill>
    <x:fill>
      <x:patternFill patternType="solid">
        <x:fgColor rgb="FF00B050"/>
      </x:patternFill>
    </x:fill>
    <x:fill>
      <x:patternFill patternType="solid">
        <x:fgColor rgb="FFEEF2FF"/>
      </x:patternFill>
    </x:fill>
    <x:fill>
      <x:patternFill patternType="solid">
        <x:fgColor rgb="FFF3F4F6"/>
      </x:patternFill>
    </x:fill>
    <x:fill>
      <x:patternFill patternType="solid">
        <x:fgColor rgb="FF00B050"/>
      </x:patternFill>
    </x:fill>
    <x:fill>
      <x:patternFill patternType="solid">
        <x:fgColor rgb="FF2563EB"/>
      </x:patternFill>
    </x:fill>
    <x:fill>
      <x:patternFill patternType="solid">
        <x:fgColor rgb="FFEEF4FF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4">
    <x:xf numFmtId="0" fontId="0" fillId="0" borderId="0"/>
    <x:xf numFmtId="0" fontId="13" fillId="0" borderId="0"/>
    <x:xf numFmtId="0" fontId="15" fillId="0" borderId="0"/>
    <x:xf numFmtId="0" fontId="19" fillId="0" borderId="0"/>
  </x:cellStyleXfs>
  <x:cellXfs count="37">
    <x:xf numFmtId="0" fontId="0" fillId="0" borderId="0" xfId="0"/>
    <x:xf numFmtId="0" fontId="12" fillId="6" borderId="0" xfId="0" applyFont="1" applyFill="1" applyAlignment="1">
      <x:alignment wrapText="1"/>
    </x:xf>
    <x:xf numFmtId="0" fontId="2" fillId="3" borderId="0" xfId="0" applyFont="1" applyFill="1" applyAlignment="1">
      <x:alignment vertical="center" wrapText="1"/>
    </x:xf>
    <x:xf numFmtId="0" fontId="9" fillId="3" borderId="0" xfId="0" applyFont="1" applyFill="1" applyAlignment="1">
      <x:alignment horizontal="center" vertical="center"/>
    </x:xf>
    <x:xf numFmtId="0" fontId="8" fillId="6" borderId="0" xfId="0" applyFont="1" applyFill="1" applyAlignment="1">
      <x:alignment horizontal="center"/>
    </x:xf>
    <x:xf numFmtId="0" fontId="7" fillId="3" borderId="0" xfId="0" applyFont="1" applyFill="1"/>
    <x:xf numFmtId="0" fontId="6" fillId="5" borderId="0" xfId="0" applyFont="1" applyFill="1" applyAlignment="1">
      <x:alignment wrapText="1"/>
    </x:xf>
    <x:xf numFmtId="0" fontId="1" fillId="2" borderId="0" xfId="0" applyFont="1" applyFill="1"/>
    <x:xf numFmtId="0" fontId="4" fillId="3" borderId="0" xfId="0" applyFont="1" applyFill="1" applyAlignment="1">
      <x:alignment wrapText="1"/>
    </x:xf>
    <x:xf numFmtId="0" fontId="3" fillId="4" borderId="0" xfId="0" applyFont="1" applyFill="1" applyAlignment="1">
      <x:alignment horizontal="left"/>
    </x:xf>
    <x:xf numFmtId="0" fontId="1" fillId="2" borderId="0" xfId="0" applyFont="1" applyFill="1"/>
    <x:xf numFmtId="0" fontId="5" fillId="5" borderId="0" xfId="0" applyFont="1" applyFill="1" applyAlignment="1">
      <x:alignment horizontal="center"/>
    </x:xf>
    <x:xf numFmtId="0" fontId="0" fillId="0" borderId="0" xfId="0" applyAlignment="1">
      <x:alignment wrapText="1"/>
    </x:xf>
    <x:xf numFmtId="0" fontId="6" fillId="6" borderId="0" xfId="0" applyFont="1" applyFill="1"/>
    <x:xf numFmtId="0" fontId="1" fillId="2" borderId="0" xfId="0" applyFont="1" applyFill="1" applyAlignment="1">
      <x:alignment horizontal="center" wrapText="1"/>
    </x:xf>
    <x:xf numFmtId="0" fontId="1" fillId="2" borderId="0" xfId="0" applyFont="1" applyFill="1" applyAlignment="1">
      <x:alignment horizontal="center"/>
    </x:xf>
    <x:xf numFmtId="9" fontId="0" fillId="0" borderId="0" xfId="0" applyNumberFormat="1" applyAlignment="1">
      <x:alignment wrapText="1"/>
    </x:xf>
    <x:xf numFmtId="0" fontId="10" fillId="5" borderId="0" xfId="0" applyFont="1" applyFill="1" applyAlignment="1">
      <x:alignment horizontal="center" vertical="center" wrapText="1"/>
    </x:xf>
    <x:xf numFmtId="0" fontId="2" fillId="3" borderId="0" xfId="0" applyFont="1" applyFill="1" applyAlignment="1">
      <x:alignment vertical="center" wrapText="1"/>
    </x:xf>
    <x:xf numFmtId="0" fontId="11" fillId="3" borderId="0" xfId="0" applyFont="1" applyFill="1" applyAlignment="1">
      <x:alignment horizontal="center" vertical="center" wrapText="1"/>
    </x:xf>
    <x:xf numFmtId="0" fontId="14" fillId="0" borderId="0" xfId="0" applyFont="1" applyAlignment="1">
      <x:alignment wrapText="1"/>
    </x:xf>
    <x:xf numFmtId="0" fontId="3" fillId="7" borderId="0" xfId="0" applyFont="1" applyFill="1"/>
    <x:xf numFmtId="0" fontId="16" fillId="0" borderId="0" xfId="2" applyFont="1"/>
    <x:xf numFmtId="0" fontId="15" fillId="0" borderId="0" xfId="2"/>
    <x:xf numFmtId="0" fontId="15" fillId="0" borderId="0" xfId="2" applyAlignment="1">
      <x:alignment wrapText="1"/>
    </x:xf>
    <x:xf numFmtId="0" fontId="17" fillId="0" borderId="0" xfId="2" applyFont="1"/>
    <x:xf numFmtId="0" fontId="18" fillId="8" borderId="0" xfId="2" applyFont="1" applyFill="1" applyAlignment="1">
      <x:alignment horizontal="center"/>
    </x:xf>
    <x:xf numFmtId="0" fontId="15" fillId="9" borderId="0" xfId="2" applyFill="1" applyAlignment="1">
      <x:alignment wrapText="1"/>
    </x:xf>
    <x:xf numFmtId="0" fontId="20" fillId="0" borderId="0" xfId="1" applyFont="1"/>
    <x:xf numFmtId="0" fontId="1" fillId="2" borderId="1" xfId="0" applyFont="1" applyFill="1" applyBorder="1" applyAlignment="1">
      <x:alignment horizontal="center" vertical="center" wrapText="1"/>
    </x:xf>
    <x:xf numFmtId="0" fontId="0" fillId="0" borderId="1" xfId="0" applyBorder="1"/>
    <x:xf numFmtId="0" fontId="2" fillId="3" borderId="1" xfId="0" applyFont="1" applyFill="1" applyBorder="1" applyAlignment="1">
      <x:alignment vertical="top" wrapText="1"/>
    </x:xf>
    <x:xf numFmtId="164" fontId="2" fillId="3" borderId="1" xfId="0" applyNumberFormat="1" applyFont="1" applyFill="1" applyBorder="1" applyAlignment="1">
      <x:alignment vertical="top" wrapText="1"/>
    </x:xf>
    <x:xf numFmtId="165" fontId="2" fillId="3" borderId="1" xfId="0" applyNumberFormat="1" applyFont="1" applyFill="1" applyBorder="1" applyAlignment="1">
      <x:alignment vertical="top" wrapText="1"/>
    </x:xf>
    <x:xf numFmtId="1" fontId="2" fillId="3" borderId="1" xfId="0" applyNumberFormat="1" applyFont="1" applyFill="1" applyBorder="1" applyAlignment="1">
      <x:alignment vertical="top" wrapText="1"/>
    </x:xf>
    <x:xf numFmtId="200" fontId="2" fillId="3" borderId="1" xfId="0" applyNumberFormat="1" applyFont="1" applyFill="1" applyBorder="1" applyAlignment="1">
      <x:alignment vertical="top" wrapText="1"/>
    </x:xf>
    <x:xf numFmtId="201" fontId="2" fillId="3" borderId="1" xfId="0" applyNumberFormat="1" applyFont="1" applyFill="1" applyBorder="1" applyAlignment="1">
      <x:alignment vertical="top" wrapText="1"/>
    </x:xf>
  </x:cellXfs>
  <x:cellStyles count="4">
    <x:cellStyle name="Hyperlink" xfId="1"/>
    <x:cellStyle name="Hyperlink 2" xfId="3"/>
    <x:cellStyle name="Normal" xfId="0"/>
    <x:cellStyle name="Normal 2" xfId="2"/>
  </x:cellStyles>
  <x:dxfs count="33">
    <x:dxf>
      <x:border>
        <x:left style="thin">
          <x:color auto="1"/>
        </x:left>
        <x:right style="thin">
          <x:color auto="1"/>
        </x:right>
        <x:top/>
        <x:bottom/>
      </x:border>
    </x:dxf>
    <x:dxf>
      <x:border>
        <x:left style="thin">
          <x:color auto="1"/>
        </x:left>
        <x:right/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 style="thin">
          <x:color auto="1"/>
        </x:left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border>
        <x:left/>
        <x:right style="thin">
          <x:color auto="1"/>
        </x:right>
        <x:top style="thin">
          <x:color auto="1"/>
        </x:top>
        <x:bottom style="thin">
          <x:color auto="1"/>
        </x:bottom>
      </x:border>
    </x:dxf>
    <x:dxf>
      <x:font>
        <x:b/>
        <x:color rgb="FF991B1B"/>
      </x:font>
      <x:fill>
        <x:patternFill>
          <x:bgColor rgb="FFFEE2E2"/>
        </x:patternFill>
      </x:fill>
    </x:dxf>
    <x:dxf>
      <x:font>
        <x:color rgb="FF4F46E5"/>
      </x:font>
      <x:fill>
        <x:patternFill>
          <x:bgColor rgb="FFEEF2FF"/>
        </x:patternFill>
      </x:fill>
    </x:dxf>
    <x:dxf>
      <x:font>
        <x:b/>
        <x:color rgb="FF92400E"/>
      </x:font>
      <x:fill>
        <x:patternFill>
          <x:bgColor rgb="FFFEF3C7"/>
        </x:patternFill>
      </x:fill>
    </x:dxf>
    <x:dxf>
      <x:font>
        <x:b/>
        <x:color rgb="FF991B1B"/>
      </x:font>
      <x:fill>
        <x:patternFill>
          <x:bgColor rgb="FFFEE2E2"/>
        </x:patternFill>
      </x:fill>
    </x:dxf>
    <x:dxf>
      <x:font>
        <x:b/>
        <x:color rgb="FF4F46E5"/>
      </x:font>
      <x:fill>
        <x:patternFill>
          <x:bgColor rgb="FFEEF2FF"/>
        </x:patternFill>
      </x:fill>
    </x:dxf>
    <x:dxf>
      <x:font>
        <x:b/>
        <x:color rgb="FF4F46E5"/>
      </x:font>
      <x:fill>
        <x:patternFill>
          <x:bgColor rgb="FFEEF2FF"/>
        </x:patternFill>
      </x:fill>
    </x:dxf>
    <x:dxf>
      <x:font>
        <x:color rgb="FF6B7280"/>
      </x:font>
      <x:fill>
        <x:patternFill>
          <x:bgColor rgb="FFF3F4F6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991B1B"/>
      <x:rgbColor rgb="FF166534"/>
      <x:rgbColor rgb="FF000080"/>
      <x:rgbColor rgb="FF808000"/>
      <x:rgbColor rgb="FF800080"/>
      <x:rgbColor rgb="FF00B050"/>
      <x:rgbColor rgb="FFC0C0C0"/>
      <x:rgbColor rgb="FF808080"/>
      <x:rgbColor rgb="FF9999FF"/>
      <x:rgbColor rgb="FF993366"/>
      <x:rgbColor rgb="FFFEF3C7"/>
      <x:rgbColor rgb="FFDCFCE7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EEF2FF"/>
      <x:rgbColor rgb="FFF3F4F6"/>
      <x:rgbColor rgb="FFFFFF99"/>
      <x:rgbColor rgb="FF99CCFF"/>
      <x:rgbColor rgb="FFFF99CC"/>
      <x:rgbColor rgb="FFCC99FF"/>
      <x:rgbColor rgb="FFFEE2E2"/>
      <x:rgbColor rgb="FF4F46E5"/>
      <x:rgbColor rgb="FF33CCCC"/>
      <x:rgbColor rgb="FF99CC00"/>
      <x:rgbColor rgb="FFFFCC00"/>
      <x:rgbColor rgb="FFFF9900"/>
      <x:rgbColor rgb="FFFF6600"/>
      <x:rgbColor rgb="FF6B7280"/>
      <x:rgbColor rgb="FF969696"/>
      <x:rgbColor rgb="FF003366"/>
      <x:rgbColor rgb="FF467886"/>
      <x:rgbColor rgb="FF111827"/>
      <x:rgbColor rgb="FF333300"/>
      <x:rgbColor rgb="FF92400E"/>
      <x:rgbColor rgb="FF993366"/>
      <x:rgbColor rgb="FF333399"/>
      <x:rgbColor rgb="FF333333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9a6c8fa5a42c9" /><Relationship Type="http://schemas.openxmlformats.org/officeDocument/2006/relationships/theme" Target="/xl/theme/theme1.xml" Id="Raad795dc8ffd4ff3" /><Relationship Type="http://schemas.openxmlformats.org/officeDocument/2006/relationships/sharedStrings" Target="/xl/sharedStrings.xml" Id="R192fcf12c7fe4a00" /><Relationship Type="http://schemas.openxmlformats.org/officeDocument/2006/relationships/worksheet" Target="/xl/worksheets/sheet1.xml" Id="R4972c7cf30484d1e" /><Relationship Type="http://schemas.openxmlformats.org/officeDocument/2006/relationships/worksheet" Target="/xl/worksheets/sheet2.xml" Id="R9276ea63646f4174" /><Relationship Type="http://schemas.openxmlformats.org/officeDocument/2006/relationships/worksheet" Target="/xl/worksheets/sheet3.xml" Id="R2f99bae75b654a0f" /><Relationship Type="http://schemas.openxmlformats.org/officeDocument/2006/relationships/worksheet" Target="/xl/worksheets/sheet4.xml" Id="R854038d900a14965" /><Relationship Type="http://schemas.openxmlformats.org/officeDocument/2006/relationships/worksheet" Target="/xl/worksheets/sheet5.xml" Id="R192b89f5548f4e3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65cb0f71e67494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2808617607244a6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ff8a438c6fa14fc5" /></Relationships>
</file>

<file path=xl/drawings/drawing1.xml><?xml version="1.0" encoding="utf-8"?>
<xdr:wsDr xmlns:xdr="http://schemas.openxmlformats.org/drawingml/2006/spreadsheetDrawing">
  <xdr:twoCellAnchor editAs="oneCell">
    <xdr:from>
      <xdr:col>5</xdr:col>
      <xdr:colOff>622440</xdr:colOff>
      <xdr:row>0</xdr:row>
      <xdr:rowOff>76320</xdr:rowOff>
    </xdr:from>
    <xdr:to>
      <xdr:col>7</xdr:col>
      <xdr:colOff>571320</xdr:colOff>
      <xdr:row>2</xdr:row>
      <xdr:rowOff>566280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5cb0f71e6749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2.xml><?xml version="1.0" encoding="utf-8"?>
<xdr:wsDr xmlns:xdr="http://schemas.openxmlformats.org/drawingml/2006/spreadsheetDrawing">
  <xdr:twoCellAnchor editAs="oneCell">
    <xdr:from>
      <xdr:col>10</xdr:col>
      <xdr:colOff>190500</xdr:colOff>
      <xdr:row>0</xdr:row>
      <xdr:rowOff>0</xdr:rowOff>
    </xdr:from>
    <xdr:to>
      <xdr:col>11</xdr:col>
      <xdr:colOff>825180</xdr:colOff>
      <xdr:row>3</xdr:row>
      <xdr:rowOff>299460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808617607244a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3.xml><?xml version="1.0" encoding="utf-8"?>
<xdr:wsDr xmlns:xdr="http://schemas.openxmlformats.org/drawingml/2006/spreadsheetDrawing">
  <xdr:twoCellAnchor editAs="oneCell">
    <xdr:from>
      <xdr:col>1</xdr:col>
      <xdr:colOff>1511300</xdr:colOff>
      <xdr:row>1</xdr:row>
      <xdr:rowOff>152400</xdr:rowOff>
    </xdr:from>
    <xdr:to>
      <xdr:col>1</xdr:col>
      <xdr:colOff>2806700</xdr:colOff>
      <xdr:row>2</xdr:row>
      <xdr:rowOff>934704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8a438c6fa14f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ables/table1.xml><?xml version="1.0" encoding="utf-8"?>
<x:table xmlns:x="http://schemas.openxmlformats.org/spreadsheetml/2006/main" id="1" name="ApplicationsTable" displayName="ApplicationsTable" ref="A1:X501" totalsRowShown="0">
  <x:tableColumns count="24">
    <x:tableColumn id="1" name="Status" dataDxfId="24"/>
    <x:tableColumn id="2" name="Priority" dataDxfId="23"/>
    <x:tableColumn id="3" name="Company" dataDxfId="22"/>
    <x:tableColumn id="4" name="Role Title" dataDxfId="21"/>
    <x:tableColumn id="5" name="Job Link" dataDxfId="20"/>
    <x:tableColumn id="6" name="Source" dataDxfId="19"/>
    <x:tableColumn id="7" name="Location" dataDxfId="18"/>
    <x:tableColumn id="8" name="Work Style" dataDxfId="17"/>
    <x:tableColumn id="9" name="Salary Range" dataDxfId="16"/>
    <x:tableColumn id="10" name="Application Date" dataDxfId="15"/>
    <x:tableColumn id="11" name="Last Activity Date" dataDxfId="14"/>
    <x:tableColumn id="12" name="Follow Up Date" dataDxfId="13"/>
    <x:tableColumn id="13" name="Recruiter / Contact" dataDxfId="12"/>
    <x:tableColumn id="14" name="Contact Email" dataDxfId="11"/>
    <x:tableColumn id="15" name="Resume/CV Version" dataDxfId="10"/>
    <x:tableColumn id="16" name="Cover Letter?" dataDxfId="9"/>
    <x:tableColumn id="17" name="Fit Score" dataDxfId="8"/>
    <x:tableColumn id="18" name="Next Step" dataDxfId="7"/>
    <x:tableColumn id="19" name="Notes" dataDxfId="6"/>
    <x:tableColumn id="20" name="Days Since Activity" dataDxfId="5"/>
    <x:tableColumn id="21" name="Application Age" dataDxfId="4"/>
    <x:tableColumn id="22" name="Follow-up Status" dataDxfId="3"/>
    <x:tableColumn id="23" name="Needs Action?" dataDxfId="2"/>
    <x:tableColumn id="24" name="Open/Closed" dataDxfId="1"/>
  </x:tableColumns>
  <x:tableStyleInfo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c1eba6bde98464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3cf61f833a05436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e31d21f65d74492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hyperlink" Target="https://applyarc.io/import?utm_source=spreadsheet&amp;utm_medium=excel&amp;utm_campaign=beyond_spreadsheets_tab" TargetMode="External" Id="R01fd1abe581a4418" /><Relationship Type="http://schemas.openxmlformats.org/officeDocument/2006/relationships/drawing" Target="/xl/drawings/drawing3.xml" Id="R9850aee47032456c" /></Relationships>
</file>

<file path=xl/worksheets/sheet1.xml><?xml version="1.0" encoding="utf-8"?>
<x:worksheet xmlns:x="http://schemas.openxmlformats.org/spreadsheetml/2006/main">
  <x:sheetViews>
    <x:sheetView workbookViewId="0">
      <x:pane xSplit="4" ySplit="1" topLeftCell="E2" activePane="bottomRight" state="frozen"/>
    </x:sheetView>
  </x:sheetViews>
  <x:sheetFormatPr baseColWidth="10" defaultColWidth="8.83203125" defaultRowHeight="13.5"/>
  <x:cols>
    <x:col min="1" max="1" width="18" style="30" customWidth="1"/>
    <x:col min="2" max="2" width="11" style="30" customWidth="1"/>
    <x:col min="3" max="3" width="22" style="30" customWidth="1"/>
    <x:col min="4" max="4" width="26" style="30" customWidth="1"/>
    <x:col min="5" max="5" width="34" style="30" customWidth="1"/>
    <x:col min="6" max="6" width="17" style="30" customWidth="1"/>
    <x:col min="7" max="7" width="18" style="30" customWidth="1"/>
    <x:col min="8" max="8" width="12" style="30" customWidth="1"/>
    <x:col min="9" max="10" width="14" style="30" customWidth="1"/>
    <x:col min="11" max="12" width="15" style="30" customWidth="1"/>
    <x:col min="13" max="13" width="20" style="30" customWidth="1"/>
    <x:col min="14" max="14" width="24" style="30" customWidth="1"/>
    <x:col min="15" max="15" width="18" style="30" customWidth="1"/>
    <x:col min="16" max="16" width="13" style="30" customWidth="1"/>
    <x:col min="17" max="17" width="10" style="30" customWidth="1"/>
    <x:col min="18" max="18" width="30" style="30" customWidth="1"/>
    <x:col min="19" max="19" width="42" style="30" customWidth="1"/>
    <x:col min="20" max="21" width="13" style="30" customWidth="1"/>
    <x:col min="22" max="22" width="16" style="30" customWidth="1"/>
    <x:col min="23" max="23" width="13" style="30" customWidth="1"/>
    <x:col min="24" max="24" width="12" style="30" customWidth="1"/>
    <x:col min="25" max="16384" width="8.83203125" style="30" customWidth="0"/>
  </x:cols>
  <x:sheetData>
    <x:row r="1" ht="35.25" customHeight="1">
      <x:c r="A1" s="29" t="s">
        <x:v>0</x:v>
      </x:c>
      <x:c r="B1" s="29" t="s">
        <x:v>1</x:v>
      </x:c>
      <x:c r="C1" s="29" t="s">
        <x:v>2</x:v>
      </x:c>
      <x:c r="D1" s="29" t="s">
        <x:v>3</x:v>
      </x:c>
      <x:c r="E1" s="29" t="s">
        <x:v>4</x:v>
      </x:c>
      <x:c r="F1" s="29" t="s">
        <x:v>5</x:v>
      </x:c>
      <x:c r="G1" s="29" t="s">
        <x:v>6</x:v>
      </x:c>
      <x:c r="H1" s="29" t="s">
        <x:v>7</x:v>
      </x:c>
      <x:c r="I1" s="29" t="s">
        <x:v>8</x:v>
      </x:c>
      <x:c r="J1" s="29" t="s">
        <x:v>9</x:v>
      </x:c>
      <x:c r="K1" s="29" t="s">
        <x:v>10</x:v>
      </x:c>
      <x:c r="L1" s="29" t="s">
        <x:v>11</x:v>
      </x:c>
      <x:c r="M1" s="29" t="s">
        <x:v>12</x:v>
      </x:c>
      <x:c r="N1" s="29" t="s">
        <x:v>13</x:v>
      </x:c>
      <x:c r="O1" s="29" t="s">
        <x:v>14</x:v>
      </x:c>
      <x:c r="P1" s="29" t="s">
        <x:v>15</x:v>
      </x:c>
      <x:c r="Q1" s="29" t="s">
        <x:v>16</x:v>
      </x:c>
      <x:c r="R1" s="29" t="s">
        <x:v>17</x:v>
      </x:c>
      <x:c r="S1" s="29" t="s">
        <x:v>18</x:v>
      </x:c>
      <x:c r="T1" s="29" t="s">
        <x:v>19</x:v>
      </x:c>
      <x:c r="U1" s="29" t="s">
        <x:v>20</x:v>
      </x:c>
      <x:c r="V1" s="29" t="s">
        <x:v>21</x:v>
      </x:c>
      <x:c r="W1" s="29" t="s">
        <x:v>22</x:v>
      </x:c>
      <x:c r="X1" s="29" t="s">
        <x:v>23</x:v>
      </x:c>
    </x:row>
    <x:row r="2" ht="19.5" customHeight="1">
      <x:c r="A2" s="31" t="s">
        <x:v>24</x:v>
      </x:c>
      <x:c r="B2" s="31" t="s">
        <x:v>25</x:v>
      </x:c>
      <x:c r="C2" s="31" t="str">
        <x:v>Harbor &amp; Pine</x:v>
      </x:c>
      <x:c r="D2" s="31" t="str">
        <x:v>Product Operations Manager</x:v>
      </x:c>
      <x:c r="E2" s="31" t="s">
        <x:v>26</x:v>
      </x:c>
      <x:c r="F2" s="31" t="s">
        <x:v>27</x:v>
      </x:c>
      <x:c r="G2" s="31" t="str">
        <x:v>Denver, CO</x:v>
      </x:c>
      <x:c r="H2" s="31" t="s">
        <x:v>28</x:v>
      </x:c>
      <x:c r="I2" s="31" t="str">
        <x:v>$105k-$125k</x:v>
      </x:c>
      <x:c r="J2" s="35" t="n">
        <x:f ca="1">TODAY()-12</x:f>
        <x:v>46262</x:v>
      </x:c>
      <x:c r="K2" s="35" t="n">
        <x:f ca="1">TODAY()-2</x:f>
        <x:v>46272</x:v>
      </x:c>
      <x:c r="L2" s="35" t="n">
        <x:f t="shared" ref="L2:L65" ca="1" si="0">IF($C2="","",IF(OR($A2="Rejected",$A2="Offer",$A2="Withdrawn"),"",IF($J2="","",$J2+7)))</x:f>
        <x:v>46269</x:v>
      </x:c>
      <x:c r="M2" s="31" t="str">
        <x:v>Jordan Lee</x:v>
      </x:c>
      <x:c r="N2" s="31" t="str">
        <x:v>jordan@example.com</x:v>
      </x:c>
      <x:c r="O2" s="31" t="s">
        <x:v>29</x:v>
      </x:c>
      <x:c r="P2" s="31" t="s">
        <x:v>30</x:v>
      </x:c>
      <x:c r="Q2" s="34">
        <x:v>5</x:v>
      </x:c>
      <x:c r="R2" s="31" t="str">
        <x:v>Follow up with the hiring team</x:v>
      </x:c>
      <x:c r="S2" s="31" t="str">
        <x:v>Strong fit for process improvement and cross-functional delivery.</x:v>
      </x:c>
      <x:c r="T2" s="36" t="n">
        <x:f t="shared" ref="T2:T65" ca="1" si="1">IF($C2="","",IF($K2="","",TODAY()-$K2))</x:f>
        <x:v>2</x:v>
      </x:c>
      <x:c r="U2" s="36" t="n">
        <x:f t="shared" ref="U2:U65" ca="1" si="2">IF($C2="","",IF($J2="","",TODAY()-$J2))</x:f>
        <x:v>12</x:v>
      </x:c>
      <x:c r="V2" s="31" t="str">
        <x:f t="shared" ref="V2:V65" ca="1" si="3">IF($C2="","",IF($L2="","No follow-up set",IF($L2&lt;TODAY(),"Overdue",IF($L2=TODAY(),"Due today",IF($L2&lt;=TODAY()+7,"Due soon","Scheduled")))))</x:f>
        <x:v>Overdue</x:v>
      </x:c>
      <x:c r="W2" s="31" t="str">
        <x:f t="shared" ref="W2:W65" ca="1" si="4">IF($C2="","",IF(OR($V2="Overdue",$V2="Due today",AND($T2&gt;=7,NOT(OR($A2="Rejected",$A2="Offer",$A2="Withdrawn")))),"Yes","No"))</x:f>
        <x:v>Yes</x:v>
      </x:c>
      <x:c r="X2" s="31" t="str">
        <x:f t="shared" ref="X2:X65" si="5">IF($C2="","",IF(OR($A2="Rejected",$A2="Offer",$A2="Withdrawn"),"Closed","Open"))</x:f>
        <x:v>Open</x:v>
      </x:c>
    </x:row>
    <x:row r="3" ht="31.5" customHeight="1">
      <x:c r="A3" s="31" t="s">
        <x:v>31</x:v>
      </x:c>
      <x:c r="B3" s="31" t="s">
        <x:v>25</x:v>
      </x:c>
      <x:c r="C3" s="31" t="str">
        <x:v>Clearview Labs</x:v>
      </x:c>
      <x:c r="D3" s="31" t="str">
        <x:v>Customer Support Lead</x:v>
      </x:c>
      <x:c r="E3" s="31" t="s">
        <x:v>32</x:v>
      </x:c>
      <x:c r="F3" s="31" t="s">
        <x:v>33</x:v>
      </x:c>
      <x:c r="G3" s="31" t="str">
        <x:v>Remote</x:v>
      </x:c>
      <x:c r="H3" s="31" t="s">
        <x:v>34</x:v>
      </x:c>
      <x:c r="I3" s="31" t="str">
        <x:v>$95k-$115k</x:v>
      </x:c>
      <x:c r="J3" s="35" t="n">
        <x:f ca="1">TODAY()-9</x:f>
        <x:v>46265</x:v>
      </x:c>
      <x:c r="K3" s="35" t="n">
        <x:f ca="1">TODAY()-1</x:f>
        <x:v>46273</x:v>
      </x:c>
      <x:c r="L3" s="35" t="n">
        <x:f t="shared" ca="1" si="0">IF($C3="","",IF(OR($A3="Rejected",$A3="Offer",$A3="Withdrawn"),"",IF($J3="","",$J3+7)))</x:f>
        <x:v>46272</x:v>
      </x:c>
      <x:c r="M3" s="31" t="str">
        <x:v>Casey Morgan</x:v>
      </x:c>
      <x:c r="N3" s="31" t="str">
        <x:v>casey@example.com</x:v>
      </x:c>
      <x:c r="O3" s="31" t="s">
        <x:v>35</x:v>
      </x:c>
      <x:c r="P3" s="31" t="s">
        <x:v>30</x:v>
      </x:c>
      <x:c r="Q3" s="34">
        <x:v>5</x:v>
      </x:c>
      <x:c r="R3" s="31" t="str">
        <x:v>Prepare examples of team coaching</x:v>
      </x:c>
      <x:c r="S3" s="31" t="str">
        <x:v>Review the company values and prepare two customer recovery examples.</x:v>
      </x:c>
      <x:c r="T3" s="36" t="n">
        <x:f t="shared" ca="1" si="1">IF($C3="","",IF($K3="","",TODAY()-$K3))</x:f>
        <x:v>1</x:v>
      </x:c>
      <x:c r="U3" s="36" t="n">
        <x:f t="shared" ca="1" si="2">IF($C3="","",IF($J3="","",TODAY()-$J3))</x:f>
        <x:v>9</x:v>
      </x:c>
      <x:c r="V3" s="31" t="str">
        <x:f t="shared" ca="1" si="3">IF($C3="","",IF($L3="","No follow-up set",IF($L3&lt;TODAY(),"Overdue",IF($L3=TODAY(),"Due today",IF($L3&lt;=TODAY()+7,"Due soon","Scheduled")))))</x:f>
        <x:v>Overdue</x:v>
      </x:c>
      <x:c r="W3" s="31" t="str">
        <x:f t="shared" ca="1" si="4">IF($C3="","",IF(OR($V3="Overdue",$V3="Due today",AND($T3&gt;=7,NOT(OR($A3="Rejected",$A3="Offer",$A3="Withdrawn")))),"Yes","No"))</x:f>
        <x:v>Yes</x:v>
      </x:c>
      <x:c r="X3" s="31" t="str">
        <x:f t="shared" si="5">IF($C3="","",IF(OR($A3="Rejected",$A3="Offer",$A3="Withdrawn"),"Closed","Open"))</x:f>
        <x:v>Open</x:v>
      </x:c>
    </x:row>
    <x:row r="4" ht="31.5" customHeight="1">
      <x:c r="A4" s="31" t="s">
        <x:v>36</x:v>
      </x:c>
      <x:c r="B4" s="31" t="s">
        <x:v>37</x:v>
      </x:c>
      <x:c r="C4" s="31" t="str">
        <x:v>Willow Works</x:v>
      </x:c>
      <x:c r="D4" s="31" t="str">
        <x:v>Data Analyst</x:v>
      </x:c>
      <x:c r="E4" s="31" t="s">
        <x:v>38</x:v>
      </x:c>
      <x:c r="F4" s="31" t="s">
        <x:v>39</x:v>
      </x:c>
      <x:c r="G4" s="31" t="str">
        <x:v>Austin, TX</x:v>
      </x:c>
      <x:c r="H4" s="31" t="str">
        <x:v>On-site</x:v>
      </x:c>
      <x:c r="I4" s="31" t="str">
        <x:v>$85k-$105k</x:v>
      </x:c>
      <x:c r="J4" s="35" t="n">
        <x:f ca="1">TODAY()-20</x:f>
        <x:v>46254</x:v>
      </x:c>
      <x:c r="K4" s="35" t="n">
        <x:f ca="1">TODAY()-4</x:f>
        <x:v>46270</x:v>
      </x:c>
      <x:c r="L4" s="35" t="n">
        <x:f t="shared" ca="1" si="0">IF($C4="","",IF(OR($A4="Rejected",$A4="Offer",$A4="Withdrawn"),"",IF($J4="","",$J4+7)))</x:f>
        <x:v>46261</x:v>
      </x:c>
      <x:c r="M4" s="31" t="str">
        <x:v>Riley Chen</x:v>
      </x:c>
      <x:c r="N4" s="31" t="str">
        <x:v>riley@example.com</x:v>
      </x:c>
      <x:c r="O4" s="31" t="s">
        <x:v>40</x:v>
      </x:c>
      <x:c r="P4" s="31" t="s">
        <x:v>41</x:v>
      </x:c>
      <x:c r="Q4" s="34">
        <x:v>4</x:v>
      </x:c>
      <x:c r="R4" s="31" t="str">
        <x:v>Send a thank-you note</x:v>
      </x:c>
      <x:c r="S4" s="31" t="str">
        <x:v>Ask how the analytics team measures the impact of its work.</x:v>
      </x:c>
      <x:c r="T4" s="36" t="n">
        <x:f t="shared" ca="1" si="1">IF($C4="","",IF($K4="","",TODAY()-$K4))</x:f>
        <x:v>4</x:v>
      </x:c>
      <x:c r="U4" s="36" t="n">
        <x:f t="shared" ca="1" si="2">IF($C4="","",IF($J4="","",TODAY()-$J4))</x:f>
        <x:v>20</x:v>
      </x:c>
      <x:c r="V4" s="31" t="str">
        <x:f t="shared" ca="1" si="3">IF($C4="","",IF($L4="","No follow-up set",IF($L4&lt;TODAY(),"Overdue",IF($L4=TODAY(),"Due today",IF($L4&lt;=TODAY()+7,"Due soon","Scheduled")))))</x:f>
        <x:v>Overdue</x:v>
      </x:c>
      <x:c r="W4" s="31" t="str">
        <x:f t="shared" ca="1" si="4">IF($C4="","",IF(OR($V4="Overdue",$V4="Due today",AND($T4&gt;=7,NOT(OR($A4="Rejected",$A4="Offer",$A4="Withdrawn")))),"Yes","No"))</x:f>
        <x:v>Yes</x:v>
      </x:c>
      <x:c r="X4" s="31" t="str">
        <x:f t="shared" si="5">IF($C4="","",IF(OR($A4="Rejected",$A4="Offer",$A4="Withdrawn"),"Closed","Open"))</x:f>
        <x:v>Open</x:v>
      </x:c>
    </x:row>
    <x:row r="5" ht="19.5" customHeight="1">
      <x:c r="A5" s="31" t="s">
        <x:v>42</x:v>
      </x:c>
      <x:c r="B5" s="31" t="s">
        <x:v>37</x:v>
      </x:c>
      <x:c r="C5" s="31" t="str">
        <x:v>Summit Studio</x:v>
      </x:c>
      <x:c r="D5" s="31" t="str">
        <x:v>Marketing Operations Manager</x:v>
      </x:c>
      <x:c r="E5" s="31" t="s">
        <x:v>43</x:v>
      </x:c>
      <x:c r="F5" s="31" t="s">
        <x:v>44</x:v>
      </x:c>
      <x:c r="G5" s="31" t="str">
        <x:v>Remote</x:v>
      </x:c>
      <x:c r="H5" s="31" t="s">
        <x:v>34</x:v>
      </x:c>
      <x:c r="I5" s="31" t="str">
        <x:v>$100k-$120k</x:v>
      </x:c>
      <x:c r="J5" s="35"/>
      <x:c r="K5" s="35"/>
      <x:c r="L5" s="35" t="str">
        <x:f t="shared" si="0">IF($C5="","",IF(OR($A5="Rejected",$A5="Offer",$A5="Withdrawn"),"",IF($J5="","",$J5+7)))</x:f>
      </x:c>
      <x:c r="M5" s="31"/>
      <x:c r="N5" s="31"/>
      <x:c r="O5" s="31" t="s">
        <x:v>45</x:v>
      </x:c>
      <x:c r="P5" s="31" t="s">
        <x:v>41</x:v>
      </x:c>
      <x:c r="Q5" s="34">
        <x:v>4</x:v>
      </x:c>
      <x:c r="R5" s="31" t="str">
        <x:v>Find the hiring manager</x:v>
      </x:c>
      <x:c r="S5" s="31" t="str">
        <x:v>Interesting role saved for later review.</x:v>
      </x:c>
      <x:c r="T5" s="36" t="str">
        <x:f t="shared" ca="1" si="1">IF($C5="","",IF($K5="","",TODAY()-$K5))</x:f>
      </x:c>
      <x:c r="U5" s="36" t="str">
        <x:f t="shared" ca="1" si="2">IF($C5="","",IF($J5="","",TODAY()-$J5))</x:f>
      </x:c>
      <x:c r="V5" s="31" t="str">
        <x:f t="shared" ca="1" si="3">IF($C5="","",IF($L5="","No follow-up set",IF($L5&lt;TODAY(),"Overdue",IF($L5=TODAY(),"Due today",IF($L5&lt;=TODAY()+7,"Due soon","Scheduled")))))</x:f>
        <x:v>No follow-up set</x:v>
      </x:c>
      <x:c r="W5" s="31" t="str">
        <x:f t="shared" ca="1" si="4">IF($C5="","",IF(OR($V5="Overdue",$V5="Due today",AND($T5&gt;=7,NOT(OR($A5="Rejected",$A5="Offer",$A5="Withdrawn")))),"Yes","No"))</x:f>
        <x:v>No</x:v>
      </x:c>
      <x:c r="X5" s="31" t="str">
        <x:f t="shared" si="5">IF($C5="","",IF(OR($A5="Rejected",$A5="Offer",$A5="Withdrawn"),"Closed","Open"))</x:f>
        <x:v>Open</x:v>
      </x:c>
    </x:row>
    <x:row r="6" ht="19.5" customHeight="1">
      <x:c r="A6" s="31" t="s">
        <x:v>46</x:v>
      </x:c>
      <x:c r="B6" s="31" t="s">
        <x:v>47</x:v>
      </x:c>
      <x:c r="C6" s="31" t="str">
        <x:v>Example Archive</x:v>
      </x:c>
      <x:c r="D6" s="31" t="str">
        <x:v>Operations Coordinator</x:v>
      </x:c>
      <x:c r="E6" s="31" t="s">
        <x:v>48</x:v>
      </x:c>
      <x:c r="F6" s="31" t="s">
        <x:v>49</x:v>
      </x:c>
      <x:c r="G6" s="31" t="str">
        <x:v>Boston, MA</x:v>
      </x:c>
      <x:c r="H6" s="31" t="s">
        <x:v>50</x:v>
      </x:c>
      <x:c r="I6" s="31" t="str">
        <x:v>$70k-$85k</x:v>
      </x:c>
      <x:c r="J6" s="35" t="n">
        <x:f ca="1">TODAY()-28</x:f>
        <x:v>46246</x:v>
      </x:c>
      <x:c r="K6" s="35" t="n">
        <x:f ca="1">TODAY()-18</x:f>
        <x:v>46256</x:v>
      </x:c>
      <x:c r="L6" s="35" t="str">
        <x:f t="shared" si="0">IF($C6="","",IF(OR($A6="Rejected",$A6="Offer",$A6="Withdrawn"),"",IF($J6="","",$J6+7)))</x:f>
      </x:c>
      <x:c r="M6" s="31"/>
      <x:c r="N6" s="31"/>
      <x:c r="O6" s="31" t="s">
        <x:v>45</x:v>
      </x:c>
      <x:c r="P6" s="31" t="s">
        <x:v>41</x:v>
      </x:c>
      <x:c r="Q6" s="34">
        <x:v>3</x:v>
      </x:c>
      <x:c r="R6" s="31" t="str">
        <x:v>Archive</x:v>
      </x:c>
      <x:c r="S6" s="31" t="str">
        <x:v>Closed example retained to show how completed applications are handled.</x:v>
      </x:c>
      <x:c r="T6" s="36" t="n">
        <x:f t="shared" ca="1" si="1">IF($C6="","",IF($K6="","",TODAY()-$K6))</x:f>
        <x:v>18</x:v>
      </x:c>
      <x:c r="U6" s="36" t="n">
        <x:f t="shared" ca="1" si="2">IF($C6="","",IF($J6="","",TODAY()-$J6))</x:f>
        <x:v>28</x:v>
      </x:c>
      <x:c r="V6" s="31" t="str">
        <x:f t="shared" ca="1" si="3">IF($C6="","",IF($L6="","No follow-up set",IF($L6&lt;TODAY(),"Overdue",IF($L6=TODAY(),"Due today",IF($L6&lt;=TODAY()+7,"Due soon","Scheduled")))))</x:f>
        <x:v>No follow-up set</x:v>
      </x:c>
      <x:c r="W6" s="31" t="str">
        <x:f t="shared" ca="1" si="4">IF($C6="","",IF(OR($V6="Overdue",$V6="Due today",AND($T6&gt;=7,NOT(OR($A6="Rejected",$A6="Offer",$A6="Withdrawn")))),"Yes","No"))</x:f>
        <x:v>No</x:v>
      </x:c>
      <x:c r="X6" s="31" t="str">
        <x:f t="shared" si="5">IF($C6="","",IF(OR($A6="Rejected",$A6="Offer",$A6="Withdrawn"),"Closed","Open"))</x:f>
        <x:v>Closed</x:v>
      </x:c>
    </x:row>
    <x:row r="7" ht="19.5" customHeight="1">
      <x:c r="A7" s="31"/>
      <x:c r="B7" s="31"/>
      <x:c r="C7" s="31"/>
      <x:c r="D7" s="31"/>
      <x:c r="E7" s="31"/>
      <x:c r="F7" s="31"/>
      <x:c r="G7" s="31"/>
      <x:c r="H7" s="31"/>
      <x:c r="I7" s="31"/>
      <x:c r="J7" s="35"/>
      <x:c r="K7" s="35"/>
      <x:c r="L7" s="35" t="str">
        <x:f t="shared" si="0">IF($C7="","",IF(OR($A7="Rejected",$A7="Offer",$A7="Withdrawn"),"",IF($J7="","",$J7+7)))</x:f>
      </x:c>
      <x:c r="M7" s="31"/>
      <x:c r="N7" s="31"/>
      <x:c r="O7" s="31"/>
      <x:c r="P7" s="31"/>
      <x:c r="Q7" s="34"/>
      <x:c r="R7" s="31"/>
      <x:c r="S7" s="31"/>
      <x:c r="T7" s="36" t="str">
        <x:f t="shared" ca="1" si="1">IF($C7="","",IF($K7="","",TODAY()-$K7))</x:f>
      </x:c>
      <x:c r="U7" s="36" t="str">
        <x:f t="shared" ca="1" si="2">IF($C7="","",IF($J7="","",TODAY()-$J7))</x:f>
      </x:c>
      <x:c r="V7" s="31" t="str">
        <x:f t="shared" ca="1" si="3">IF($C7="","",IF($L7="","No follow-up set",IF($L7&lt;TODAY(),"Overdue",IF($L7=TODAY(),"Due today",IF($L7&lt;=TODAY()+7,"Due soon","Scheduled")))))</x:f>
      </x:c>
      <x:c r="W7" s="31" t="str">
        <x:f t="shared" si="4">IF($C7="","",IF(OR($V7="Overdue",$V7="Due today",AND($T7&gt;=7,NOT(OR($A7="Rejected",$A7="Offer",$A7="Withdrawn")))),"Yes","No"))</x:f>
      </x:c>
      <x:c r="X7" s="31" t="str">
        <x:f t="shared" si="5">IF($C7="","",IF(OR($A7="Rejected",$A7="Offer",$A7="Withdrawn"),"Closed","Open"))</x:f>
      </x:c>
    </x:row>
    <x:row r="8" ht="19.5" customHeight="1">
      <x:c r="A8" s="31"/>
      <x:c r="B8" s="31"/>
      <x:c r="C8" s="31"/>
      <x:c r="D8" s="31"/>
      <x:c r="E8" s="31"/>
      <x:c r="F8" s="31"/>
      <x:c r="G8" s="31"/>
      <x:c r="H8" s="31"/>
      <x:c r="I8" s="31"/>
      <x:c r="J8" s="35"/>
      <x:c r="K8" s="35"/>
      <x:c r="L8" s="35" t="str">
        <x:f t="shared" si="0">IF($C8="","",IF(OR($A8="Rejected",$A8="Offer",$A8="Withdrawn"),"",IF($J8="","",$J8+7)))</x:f>
      </x:c>
      <x:c r="M8" s="31"/>
      <x:c r="N8" s="31"/>
      <x:c r="O8" s="31"/>
      <x:c r="P8" s="31"/>
      <x:c r="Q8" s="34"/>
      <x:c r="R8" s="31"/>
      <x:c r="S8" s="31"/>
      <x:c r="T8" s="36" t="str">
        <x:f t="shared" ca="1" si="1">IF($C8="","",IF($K8="","",TODAY()-$K8))</x:f>
      </x:c>
      <x:c r="U8" s="36" t="str">
        <x:f t="shared" ca="1" si="2">IF($C8="","",IF($J8="","",TODAY()-$J8))</x:f>
      </x:c>
      <x:c r="V8" s="31" t="str">
        <x:f t="shared" ca="1" si="3">IF($C8="","",IF($L8="","No follow-up set",IF($L8&lt;TODAY(),"Overdue",IF($L8=TODAY(),"Due today",IF($L8&lt;=TODAY()+7,"Due soon","Scheduled")))))</x:f>
      </x:c>
      <x:c r="W8" s="31" t="str">
        <x:f t="shared" si="4">IF($C8="","",IF(OR($V8="Overdue",$V8="Due today",AND($T8&gt;=7,NOT(OR($A8="Rejected",$A8="Offer",$A8="Withdrawn")))),"Yes","No"))</x:f>
      </x:c>
      <x:c r="X8" s="31" t="str">
        <x:f t="shared" si="5">IF($C8="","",IF(OR($A8="Rejected",$A8="Offer",$A8="Withdrawn"),"Closed","Open"))</x:f>
      </x:c>
    </x:row>
    <x:row r="9" ht="19.5" customHeight="1">
      <x:c r="A9" s="31"/>
      <x:c r="B9" s="31"/>
      <x:c r="C9" s="31"/>
      <x:c r="D9" s="31"/>
      <x:c r="E9" s="31"/>
      <x:c r="F9" s="31"/>
      <x:c r="G9" s="31"/>
      <x:c r="H9" s="31"/>
      <x:c r="I9" s="31"/>
      <x:c r="J9" s="35"/>
      <x:c r="K9" s="35"/>
      <x:c r="L9" s="35" t="str">
        <x:f t="shared" si="0">IF($C9="","",IF(OR($A9="Rejected",$A9="Offer",$A9="Withdrawn"),"",IF($J9="","",$J9+7)))</x:f>
      </x:c>
      <x:c r="M9" s="31"/>
      <x:c r="N9" s="31"/>
      <x:c r="O9" s="31"/>
      <x:c r="P9" s="31"/>
      <x:c r="Q9" s="34"/>
      <x:c r="R9" s="31"/>
      <x:c r="S9" s="31"/>
      <x:c r="T9" s="36" t="str">
        <x:f t="shared" ca="1" si="1">IF($C9="","",IF($K9="","",TODAY()-$K9))</x:f>
      </x:c>
      <x:c r="U9" s="36" t="str">
        <x:f t="shared" ca="1" si="2">IF($C9="","",IF($J9="","",TODAY()-$J9))</x:f>
      </x:c>
      <x:c r="V9" s="31" t="str">
        <x:f t="shared" ca="1" si="3">IF($C9="","",IF($L9="","No follow-up set",IF($L9&lt;TODAY(),"Overdue",IF($L9=TODAY(),"Due today",IF($L9&lt;=TODAY()+7,"Due soon","Scheduled")))))</x:f>
      </x:c>
      <x:c r="W9" s="31" t="str">
        <x:f t="shared" si="4">IF($C9="","",IF(OR($V9="Overdue",$V9="Due today",AND($T9&gt;=7,NOT(OR($A9="Rejected",$A9="Offer",$A9="Withdrawn")))),"Yes","No"))</x:f>
      </x:c>
      <x:c r="X9" s="31" t="str">
        <x:f t="shared" si="5">IF($C9="","",IF(OR($A9="Rejected",$A9="Offer",$A9="Withdrawn"),"Closed","Open"))</x:f>
      </x:c>
    </x:row>
    <x:row r="10" ht="19.5" customHeight="1">
      <x:c r="A10" s="31"/>
      <x:c r="B10" s="31"/>
      <x:c r="C10" s="31"/>
      <x:c r="D10" s="31"/>
      <x:c r="E10" s="31"/>
      <x:c r="F10" s="31"/>
      <x:c r="G10" s="31"/>
      <x:c r="H10" s="31"/>
      <x:c r="I10" s="31"/>
      <x:c r="J10" s="35"/>
      <x:c r="K10" s="35"/>
      <x:c r="L10" s="35" t="str">
        <x:f t="shared" si="0">IF($C10="","",IF(OR($A10="Rejected",$A10="Offer",$A10="Withdrawn"),"",IF($J10="","",$J10+7)))</x:f>
      </x:c>
      <x:c r="M10" s="31"/>
      <x:c r="N10" s="31"/>
      <x:c r="O10" s="31"/>
      <x:c r="P10" s="31"/>
      <x:c r="Q10" s="34"/>
      <x:c r="R10" s="31"/>
      <x:c r="S10" s="31"/>
      <x:c r="T10" s="36" t="str">
        <x:f t="shared" ca="1" si="1">IF($C10="","",IF($K10="","",TODAY()-$K10))</x:f>
      </x:c>
      <x:c r="U10" s="36" t="str">
        <x:f t="shared" ca="1" si="2">IF($C10="","",IF($J10="","",TODAY()-$J10))</x:f>
      </x:c>
      <x:c r="V10" s="31" t="str">
        <x:f t="shared" ca="1" si="3">IF($C10="","",IF($L10="","No follow-up set",IF($L10&lt;TODAY(),"Overdue",IF($L10=TODAY(),"Due today",IF($L10&lt;=TODAY()+7,"Due soon","Scheduled")))))</x:f>
      </x:c>
      <x:c r="W10" s="31" t="str">
        <x:f t="shared" si="4">IF($C10="","",IF(OR($V10="Overdue",$V10="Due today",AND($T10&gt;=7,NOT(OR($A10="Rejected",$A10="Offer",$A10="Withdrawn")))),"Yes","No"))</x:f>
      </x:c>
      <x:c r="X10" s="31" t="str">
        <x:f t="shared" si="5">IF($C10="","",IF(OR($A10="Rejected",$A10="Offer",$A10="Withdrawn"),"Closed","Open"))</x:f>
      </x:c>
    </x:row>
    <x:row r="11" ht="19.5" customHeight="1">
      <x:c r="A11" s="31"/>
      <x:c r="B11" s="31"/>
      <x:c r="C11" s="31"/>
      <x:c r="D11" s="31"/>
      <x:c r="E11" s="31"/>
      <x:c r="F11" s="31"/>
      <x:c r="G11" s="31"/>
      <x:c r="H11" s="31"/>
      <x:c r="I11" s="31"/>
      <x:c r="J11" s="35"/>
      <x:c r="K11" s="35"/>
      <x:c r="L11" s="35" t="str">
        <x:f t="shared" si="0">IF($C11="","",IF(OR($A11="Rejected",$A11="Offer",$A11="Withdrawn"),"",IF($J11="","",$J11+7)))</x:f>
      </x:c>
      <x:c r="M11" s="31"/>
      <x:c r="N11" s="31"/>
      <x:c r="O11" s="31"/>
      <x:c r="P11" s="31"/>
      <x:c r="Q11" s="34"/>
      <x:c r="R11" s="31"/>
      <x:c r="S11" s="31"/>
      <x:c r="T11" s="36" t="str">
        <x:f t="shared" ca="1" si="1">IF($C11="","",IF($K11="","",TODAY()-$K11))</x:f>
      </x:c>
      <x:c r="U11" s="36" t="str">
        <x:f t="shared" ca="1" si="2">IF($C11="","",IF($J11="","",TODAY()-$J11))</x:f>
      </x:c>
      <x:c r="V11" s="31" t="str">
        <x:f t="shared" ca="1" si="3">IF($C11="","",IF($L11="","No follow-up set",IF($L11&lt;TODAY(),"Overdue",IF($L11=TODAY(),"Due today",IF($L11&lt;=TODAY()+7,"Due soon","Scheduled")))))</x:f>
      </x:c>
      <x:c r="W11" s="31" t="str">
        <x:f t="shared" si="4">IF($C11="","",IF(OR($V11="Overdue",$V11="Due today",AND($T11&gt;=7,NOT(OR($A11="Rejected",$A11="Offer",$A11="Withdrawn")))),"Yes","No"))</x:f>
      </x:c>
      <x:c r="X11" s="31" t="str">
        <x:f t="shared" si="5">IF($C11="","",IF(OR($A11="Rejected",$A11="Offer",$A11="Withdrawn"),"Closed","Open"))</x:f>
      </x:c>
    </x:row>
    <x:row r="12" ht="19.5" customHeight="1">
      <x:c r="A12" s="31"/>
      <x:c r="B12" s="31"/>
      <x:c r="C12" s="31"/>
      <x:c r="D12" s="31"/>
      <x:c r="E12" s="31"/>
      <x:c r="F12" s="31"/>
      <x:c r="G12" s="31"/>
      <x:c r="H12" s="31"/>
      <x:c r="I12" s="31"/>
      <x:c r="J12" s="35"/>
      <x:c r="K12" s="35"/>
      <x:c r="L12" s="35" t="str">
        <x:f t="shared" si="0">IF($C12="","",IF(OR($A12="Rejected",$A12="Offer",$A12="Withdrawn"),"",IF($J12="","",$J12+7)))</x:f>
      </x:c>
      <x:c r="M12" s="31"/>
      <x:c r="N12" s="31"/>
      <x:c r="O12" s="31"/>
      <x:c r="P12" s="31"/>
      <x:c r="Q12" s="34"/>
      <x:c r="R12" s="31"/>
      <x:c r="S12" s="31"/>
      <x:c r="T12" s="36" t="str">
        <x:f t="shared" ca="1" si="1">IF($C12="","",IF($K12="","",TODAY()-$K12))</x:f>
      </x:c>
      <x:c r="U12" s="36" t="str">
        <x:f t="shared" ca="1" si="2">IF($C12="","",IF($J12="","",TODAY()-$J12))</x:f>
      </x:c>
      <x:c r="V12" s="31" t="str">
        <x:f t="shared" ca="1" si="3">IF($C12="","",IF($L12="","No follow-up set",IF($L12&lt;TODAY(),"Overdue",IF($L12=TODAY(),"Due today",IF($L12&lt;=TODAY()+7,"Due soon","Scheduled")))))</x:f>
      </x:c>
      <x:c r="W12" s="31" t="str">
        <x:f t="shared" si="4">IF($C12="","",IF(OR($V12="Overdue",$V12="Due today",AND($T12&gt;=7,NOT(OR($A12="Rejected",$A12="Offer",$A12="Withdrawn")))),"Yes","No"))</x:f>
      </x:c>
      <x:c r="X12" s="31" t="str">
        <x:f t="shared" si="5">IF($C12="","",IF(OR($A12="Rejected",$A12="Offer",$A12="Withdrawn"),"Closed","Open"))</x:f>
      </x:c>
    </x:row>
    <x:row r="13" ht="19.5" customHeight="1">
      <x:c r="A13" s="31"/>
      <x:c r="B13" s="31"/>
      <x:c r="C13" s="31"/>
      <x:c r="D13" s="31"/>
      <x:c r="E13" s="31"/>
      <x:c r="F13" s="31"/>
      <x:c r="G13" s="31"/>
      <x:c r="H13" s="31"/>
      <x:c r="I13" s="31"/>
      <x:c r="J13" s="35"/>
      <x:c r="K13" s="35"/>
      <x:c r="L13" s="35" t="str">
        <x:f t="shared" si="0">IF($C13="","",IF(OR($A13="Rejected",$A13="Offer",$A13="Withdrawn"),"",IF($J13="","",$J13+7)))</x:f>
      </x:c>
      <x:c r="M13" s="31"/>
      <x:c r="N13" s="31"/>
      <x:c r="O13" s="31"/>
      <x:c r="P13" s="31"/>
      <x:c r="Q13" s="34"/>
      <x:c r="R13" s="31"/>
      <x:c r="S13" s="31"/>
      <x:c r="T13" s="36" t="str">
        <x:f t="shared" ca="1" si="1">IF($C13="","",IF($K13="","",TODAY()-$K13))</x:f>
      </x:c>
      <x:c r="U13" s="36" t="str">
        <x:f t="shared" ca="1" si="2">IF($C13="","",IF($J13="","",TODAY()-$J13))</x:f>
      </x:c>
      <x:c r="V13" s="31" t="str">
        <x:f t="shared" ca="1" si="3">IF($C13="","",IF($L13="","No follow-up set",IF($L13&lt;TODAY(),"Overdue",IF($L13=TODAY(),"Due today",IF($L13&lt;=TODAY()+7,"Due soon","Scheduled")))))</x:f>
      </x:c>
      <x:c r="W13" s="31" t="str">
        <x:f t="shared" si="4">IF($C13="","",IF(OR($V13="Overdue",$V13="Due today",AND($T13&gt;=7,NOT(OR($A13="Rejected",$A13="Offer",$A13="Withdrawn")))),"Yes","No"))</x:f>
      </x:c>
      <x:c r="X13" s="31" t="str">
        <x:f t="shared" si="5">IF($C13="","",IF(OR($A13="Rejected",$A13="Offer",$A13="Withdrawn"),"Closed","Open"))</x:f>
      </x:c>
    </x:row>
    <x:row r="14" ht="19.5" customHeight="1">
      <x:c r="A14" s="31"/>
      <x:c r="B14" s="31"/>
      <x:c r="C14" s="31"/>
      <x:c r="D14" s="31"/>
      <x:c r="E14" s="31"/>
      <x:c r="F14" s="31"/>
      <x:c r="G14" s="31"/>
      <x:c r="H14" s="31"/>
      <x:c r="I14" s="31"/>
      <x:c r="J14" s="35"/>
      <x:c r="K14" s="35"/>
      <x:c r="L14" s="35" t="str">
        <x:f t="shared" si="0">IF($C14="","",IF(OR($A14="Rejected",$A14="Offer",$A14="Withdrawn"),"",IF($J14="","",$J14+7)))</x:f>
      </x:c>
      <x:c r="M14" s="31"/>
      <x:c r="N14" s="31"/>
      <x:c r="O14" s="31"/>
      <x:c r="P14" s="31"/>
      <x:c r="Q14" s="34"/>
      <x:c r="R14" s="31"/>
      <x:c r="S14" s="31"/>
      <x:c r="T14" s="36" t="str">
        <x:f t="shared" ca="1" si="1">IF($C14="","",IF($K14="","",TODAY()-$K14))</x:f>
      </x:c>
      <x:c r="U14" s="36" t="str">
        <x:f t="shared" ca="1" si="2">IF($C14="","",IF($J14="","",TODAY()-$J14))</x:f>
      </x:c>
      <x:c r="V14" s="31" t="str">
        <x:f t="shared" ca="1" si="3">IF($C14="","",IF($L14="","No follow-up set",IF($L14&lt;TODAY(),"Overdue",IF($L14=TODAY(),"Due today",IF($L14&lt;=TODAY()+7,"Due soon","Scheduled")))))</x:f>
      </x:c>
      <x:c r="W14" s="31" t="str">
        <x:f t="shared" si="4">IF($C14="","",IF(OR($V14="Overdue",$V14="Due today",AND($T14&gt;=7,NOT(OR($A14="Rejected",$A14="Offer",$A14="Withdrawn")))),"Yes","No"))</x:f>
      </x:c>
      <x:c r="X14" s="31" t="str">
        <x:f t="shared" si="5">IF($C14="","",IF(OR($A14="Rejected",$A14="Offer",$A14="Withdrawn"),"Closed","Open"))</x:f>
      </x:c>
    </x:row>
    <x:row r="15" ht="19.5" customHeight="1">
      <x:c r="A15" s="31"/>
      <x:c r="B15" s="31"/>
      <x:c r="C15" s="31"/>
      <x:c r="D15" s="31"/>
      <x:c r="E15" s="31"/>
      <x:c r="F15" s="31"/>
      <x:c r="G15" s="31"/>
      <x:c r="H15" s="31"/>
      <x:c r="I15" s="31"/>
      <x:c r="J15" s="35"/>
      <x:c r="K15" s="35"/>
      <x:c r="L15" s="35" t="str">
        <x:f t="shared" si="0">IF($C15="","",IF(OR($A15="Rejected",$A15="Offer",$A15="Withdrawn"),"",IF($J15="","",$J15+7)))</x:f>
      </x:c>
      <x:c r="M15" s="31"/>
      <x:c r="N15" s="31"/>
      <x:c r="O15" s="31"/>
      <x:c r="P15" s="31"/>
      <x:c r="Q15" s="34"/>
      <x:c r="R15" s="31"/>
      <x:c r="S15" s="31"/>
      <x:c r="T15" s="36" t="str">
        <x:f t="shared" ca="1" si="1">IF($C15="","",IF($K15="","",TODAY()-$K15))</x:f>
      </x:c>
      <x:c r="U15" s="36" t="str">
        <x:f t="shared" ca="1" si="2">IF($C15="","",IF($J15="","",TODAY()-$J15))</x:f>
      </x:c>
      <x:c r="V15" s="31" t="str">
        <x:f t="shared" ca="1" si="3">IF($C15="","",IF($L15="","No follow-up set",IF($L15&lt;TODAY(),"Overdue",IF($L15=TODAY(),"Due today",IF($L15&lt;=TODAY()+7,"Due soon","Scheduled")))))</x:f>
      </x:c>
      <x:c r="W15" s="31" t="str">
        <x:f t="shared" si="4">IF($C15="","",IF(OR($V15="Overdue",$V15="Due today",AND($T15&gt;=7,NOT(OR($A15="Rejected",$A15="Offer",$A15="Withdrawn")))),"Yes","No"))</x:f>
      </x:c>
      <x:c r="X15" s="31" t="str">
        <x:f t="shared" si="5">IF($C15="","",IF(OR($A15="Rejected",$A15="Offer",$A15="Withdrawn"),"Closed","Open"))</x:f>
      </x:c>
    </x:row>
    <x:row r="16" ht="19.5" customHeight="1">
      <x:c r="A16" s="31"/>
      <x:c r="B16" s="31"/>
      <x:c r="C16" s="31"/>
      <x:c r="D16" s="31"/>
      <x:c r="E16" s="31"/>
      <x:c r="F16" s="31"/>
      <x:c r="G16" s="31"/>
      <x:c r="H16" s="31"/>
      <x:c r="I16" s="31"/>
      <x:c r="J16" s="35"/>
      <x:c r="K16" s="35"/>
      <x:c r="L16" s="35" t="str">
        <x:f t="shared" si="0">IF($C16="","",IF(OR($A16="Rejected",$A16="Offer",$A16="Withdrawn"),"",IF($J16="","",$J16+7)))</x:f>
      </x:c>
      <x:c r="M16" s="31"/>
      <x:c r="N16" s="31"/>
      <x:c r="O16" s="31"/>
      <x:c r="P16" s="31"/>
      <x:c r="Q16" s="34"/>
      <x:c r="R16" s="31"/>
      <x:c r="S16" s="31"/>
      <x:c r="T16" s="36" t="str">
        <x:f t="shared" ca="1" si="1">IF($C16="","",IF($K16="","",TODAY()-$K16))</x:f>
      </x:c>
      <x:c r="U16" s="36" t="str">
        <x:f t="shared" ca="1" si="2">IF($C16="","",IF($J16="","",TODAY()-$J16))</x:f>
      </x:c>
      <x:c r="V16" s="31" t="str">
        <x:f t="shared" ca="1" si="3">IF($C16="","",IF($L16="","No follow-up set",IF($L16&lt;TODAY(),"Overdue",IF($L16=TODAY(),"Due today",IF($L16&lt;=TODAY()+7,"Due soon","Scheduled")))))</x:f>
      </x:c>
      <x:c r="W16" s="31" t="str">
        <x:f t="shared" si="4">IF($C16="","",IF(OR($V16="Overdue",$V16="Due today",AND($T16&gt;=7,NOT(OR($A16="Rejected",$A16="Offer",$A16="Withdrawn")))),"Yes","No"))</x:f>
      </x:c>
      <x:c r="X16" s="31" t="str">
        <x:f t="shared" si="5">IF($C16="","",IF(OR($A16="Rejected",$A16="Offer",$A16="Withdrawn"),"Closed","Open"))</x:f>
      </x:c>
    </x:row>
    <x:row r="17" ht="19.5" customHeight="1">
      <x:c r="A17" s="31"/>
      <x:c r="B17" s="31"/>
      <x:c r="C17" s="31"/>
      <x:c r="D17" s="31"/>
      <x:c r="E17" s="31"/>
      <x:c r="F17" s="31"/>
      <x:c r="G17" s="31"/>
      <x:c r="H17" s="31"/>
      <x:c r="I17" s="31"/>
      <x:c r="J17" s="35"/>
      <x:c r="K17" s="35"/>
      <x:c r="L17" s="35" t="str">
        <x:f t="shared" si="0">IF($C17="","",IF(OR($A17="Rejected",$A17="Offer",$A17="Withdrawn"),"",IF($J17="","",$J17+7)))</x:f>
      </x:c>
      <x:c r="M17" s="31"/>
      <x:c r="N17" s="31"/>
      <x:c r="O17" s="31"/>
      <x:c r="P17" s="31"/>
      <x:c r="Q17" s="34"/>
      <x:c r="R17" s="31"/>
      <x:c r="S17" s="31"/>
      <x:c r="T17" s="36" t="str">
        <x:f t="shared" ca="1" si="1">IF($C17="","",IF($K17="","",TODAY()-$K17))</x:f>
      </x:c>
      <x:c r="U17" s="36" t="str">
        <x:f t="shared" ca="1" si="2">IF($C17="","",IF($J17="","",TODAY()-$J17))</x:f>
      </x:c>
      <x:c r="V17" s="31" t="str">
        <x:f t="shared" ca="1" si="3">IF($C17="","",IF($L17="","No follow-up set",IF($L17&lt;TODAY(),"Overdue",IF($L17=TODAY(),"Due today",IF($L17&lt;=TODAY()+7,"Due soon","Scheduled")))))</x:f>
      </x:c>
      <x:c r="W17" s="31" t="str">
        <x:f t="shared" si="4">IF($C17="","",IF(OR($V17="Overdue",$V17="Due today",AND($T17&gt;=7,NOT(OR($A17="Rejected",$A17="Offer",$A17="Withdrawn")))),"Yes","No"))</x:f>
      </x:c>
      <x:c r="X17" s="31" t="str">
        <x:f t="shared" si="5">IF($C17="","",IF(OR($A17="Rejected",$A17="Offer",$A17="Withdrawn"),"Closed","Open"))</x:f>
      </x:c>
    </x:row>
    <x:row r="18" ht="19.5" customHeight="1">
      <x:c r="A18" s="31"/>
      <x:c r="B18" s="31"/>
      <x:c r="C18" s="31"/>
      <x:c r="D18" s="31"/>
      <x:c r="E18" s="31"/>
      <x:c r="F18" s="31"/>
      <x:c r="G18" s="31"/>
      <x:c r="H18" s="31"/>
      <x:c r="I18" s="31"/>
      <x:c r="J18" s="35"/>
      <x:c r="K18" s="35"/>
      <x:c r="L18" s="35" t="str">
        <x:f t="shared" si="0">IF($C18="","",IF(OR($A18="Rejected",$A18="Offer",$A18="Withdrawn"),"",IF($J18="","",$J18+7)))</x:f>
      </x:c>
      <x:c r="M18" s="31"/>
      <x:c r="N18" s="31"/>
      <x:c r="O18" s="31"/>
      <x:c r="P18" s="31"/>
      <x:c r="Q18" s="34"/>
      <x:c r="R18" s="31"/>
      <x:c r="S18" s="31"/>
      <x:c r="T18" s="36" t="str">
        <x:f t="shared" ca="1" si="1">IF($C18="","",IF($K18="","",TODAY()-$K18))</x:f>
      </x:c>
      <x:c r="U18" s="36" t="str">
        <x:f t="shared" ca="1" si="2">IF($C18="","",IF($J18="","",TODAY()-$J18))</x:f>
      </x:c>
      <x:c r="V18" s="31" t="str">
        <x:f t="shared" ca="1" si="3">IF($C18="","",IF($L18="","No follow-up set",IF($L18&lt;TODAY(),"Overdue",IF($L18=TODAY(),"Due today",IF($L18&lt;=TODAY()+7,"Due soon","Scheduled")))))</x:f>
      </x:c>
      <x:c r="W18" s="31" t="str">
        <x:f t="shared" si="4">IF($C18="","",IF(OR($V18="Overdue",$V18="Due today",AND($T18&gt;=7,NOT(OR($A18="Rejected",$A18="Offer",$A18="Withdrawn")))),"Yes","No"))</x:f>
      </x:c>
      <x:c r="X18" s="31" t="str">
        <x:f t="shared" si="5">IF($C18="","",IF(OR($A18="Rejected",$A18="Offer",$A18="Withdrawn"),"Closed","Open"))</x:f>
      </x:c>
    </x:row>
    <x:row r="19" ht="19.5" customHeight="1">
      <x:c r="A19" s="31"/>
      <x:c r="B19" s="31"/>
      <x:c r="C19" s="31"/>
      <x:c r="D19" s="31"/>
      <x:c r="E19" s="31"/>
      <x:c r="F19" s="31"/>
      <x:c r="G19" s="31"/>
      <x:c r="H19" s="31"/>
      <x:c r="I19" s="31"/>
      <x:c r="J19" s="35"/>
      <x:c r="K19" s="35"/>
      <x:c r="L19" s="35" t="str">
        <x:f t="shared" si="0">IF($C19="","",IF(OR($A19="Rejected",$A19="Offer",$A19="Withdrawn"),"",IF($J19="","",$J19+7)))</x:f>
      </x:c>
      <x:c r="M19" s="31"/>
      <x:c r="N19" s="31"/>
      <x:c r="O19" s="31"/>
      <x:c r="P19" s="31"/>
      <x:c r="Q19" s="34"/>
      <x:c r="R19" s="31"/>
      <x:c r="S19" s="31"/>
      <x:c r="T19" s="36" t="str">
        <x:f t="shared" ca="1" si="1">IF($C19="","",IF($K19="","",TODAY()-$K19))</x:f>
      </x:c>
      <x:c r="U19" s="36" t="str">
        <x:f t="shared" ca="1" si="2">IF($C19="","",IF($J19="","",TODAY()-$J19))</x:f>
      </x:c>
      <x:c r="V19" s="31" t="str">
        <x:f t="shared" ca="1" si="3">IF($C19="","",IF($L19="","No follow-up set",IF($L19&lt;TODAY(),"Overdue",IF($L19=TODAY(),"Due today",IF($L19&lt;=TODAY()+7,"Due soon","Scheduled")))))</x:f>
      </x:c>
      <x:c r="W19" s="31" t="str">
        <x:f t="shared" si="4">IF($C19="","",IF(OR($V19="Overdue",$V19="Due today",AND($T19&gt;=7,NOT(OR($A19="Rejected",$A19="Offer",$A19="Withdrawn")))),"Yes","No"))</x:f>
      </x:c>
      <x:c r="X19" s="31" t="str">
        <x:f t="shared" si="5">IF($C19="","",IF(OR($A19="Rejected",$A19="Offer",$A19="Withdrawn"),"Closed","Open"))</x:f>
      </x:c>
    </x:row>
    <x:row r="20" ht="19.5" customHeight="1">
      <x:c r="A20" s="31"/>
      <x:c r="B20" s="31"/>
      <x:c r="C20" s="31"/>
      <x:c r="D20" s="31"/>
      <x:c r="E20" s="31"/>
      <x:c r="F20" s="31"/>
      <x:c r="G20" s="31"/>
      <x:c r="H20" s="31"/>
      <x:c r="I20" s="31"/>
      <x:c r="J20" s="35"/>
      <x:c r="K20" s="35"/>
      <x:c r="L20" s="35" t="str">
        <x:f t="shared" si="0">IF($C20="","",IF(OR($A20="Rejected",$A20="Offer",$A20="Withdrawn"),"",IF($J20="","",$J20+7)))</x:f>
      </x:c>
      <x:c r="M20" s="31"/>
      <x:c r="N20" s="31"/>
      <x:c r="O20" s="31"/>
      <x:c r="P20" s="31"/>
      <x:c r="Q20" s="34"/>
      <x:c r="R20" s="31"/>
      <x:c r="S20" s="31"/>
      <x:c r="T20" s="36" t="str">
        <x:f t="shared" ca="1" si="1">IF($C20="","",IF($K20="","",TODAY()-$K20))</x:f>
      </x:c>
      <x:c r="U20" s="36" t="str">
        <x:f t="shared" ca="1" si="2">IF($C20="","",IF($J20="","",TODAY()-$J20))</x:f>
      </x:c>
      <x:c r="V20" s="31" t="str">
        <x:f t="shared" ca="1" si="3">IF($C20="","",IF($L20="","No follow-up set",IF($L20&lt;TODAY(),"Overdue",IF($L20=TODAY(),"Due today",IF($L20&lt;=TODAY()+7,"Due soon","Scheduled")))))</x:f>
      </x:c>
      <x:c r="W20" s="31" t="str">
        <x:f t="shared" si="4">IF($C20="","",IF(OR($V20="Overdue",$V20="Due today",AND($T20&gt;=7,NOT(OR($A20="Rejected",$A20="Offer",$A20="Withdrawn")))),"Yes","No"))</x:f>
      </x:c>
      <x:c r="X20" s="31" t="str">
        <x:f t="shared" si="5">IF($C20="","",IF(OR($A20="Rejected",$A20="Offer",$A20="Withdrawn"),"Closed","Open"))</x:f>
      </x:c>
    </x:row>
    <x:row r="21" ht="19.5" customHeight="1">
      <x:c r="A21" s="31"/>
      <x:c r="B21" s="31"/>
      <x:c r="C21" s="31"/>
      <x:c r="D21" s="31"/>
      <x:c r="E21" s="31"/>
      <x:c r="F21" s="31"/>
      <x:c r="G21" s="31"/>
      <x:c r="H21" s="31"/>
      <x:c r="I21" s="31"/>
      <x:c r="J21" s="35"/>
      <x:c r="K21" s="35"/>
      <x:c r="L21" s="35" t="str">
        <x:f t="shared" si="0">IF($C21="","",IF(OR($A21="Rejected",$A21="Offer",$A21="Withdrawn"),"",IF($J21="","",$J21+7)))</x:f>
      </x:c>
      <x:c r="M21" s="31"/>
      <x:c r="N21" s="31"/>
      <x:c r="O21" s="31"/>
      <x:c r="P21" s="31"/>
      <x:c r="Q21" s="34"/>
      <x:c r="R21" s="31"/>
      <x:c r="S21" s="31"/>
      <x:c r="T21" s="36" t="str">
        <x:f t="shared" ca="1" si="1">IF($C21="","",IF($K21="","",TODAY()-$K21))</x:f>
      </x:c>
      <x:c r="U21" s="36" t="str">
        <x:f t="shared" ca="1" si="2">IF($C21="","",IF($J21="","",TODAY()-$J21))</x:f>
      </x:c>
      <x:c r="V21" s="31" t="str">
        <x:f t="shared" ca="1" si="3">IF($C21="","",IF($L21="","No follow-up set",IF($L21&lt;TODAY(),"Overdue",IF($L21=TODAY(),"Due today",IF($L21&lt;=TODAY()+7,"Due soon","Scheduled")))))</x:f>
      </x:c>
      <x:c r="W21" s="31" t="str">
        <x:f t="shared" si="4">IF($C21="","",IF(OR($V21="Overdue",$V21="Due today",AND($T21&gt;=7,NOT(OR($A21="Rejected",$A21="Offer",$A21="Withdrawn")))),"Yes","No"))</x:f>
      </x:c>
      <x:c r="X21" s="31" t="str">
        <x:f t="shared" si="5">IF($C21="","",IF(OR($A21="Rejected",$A21="Offer",$A21="Withdrawn"),"Closed","Open"))</x:f>
      </x:c>
    </x:row>
    <x:row r="22" ht="19.5" customHeight="1">
      <x:c r="A22" s="31"/>
      <x:c r="B22" s="31"/>
      <x:c r="C22" s="31"/>
      <x:c r="D22" s="31"/>
      <x:c r="E22" s="31"/>
      <x:c r="F22" s="31"/>
      <x:c r="G22" s="31"/>
      <x:c r="H22" s="31"/>
      <x:c r="I22" s="31"/>
      <x:c r="J22" s="35"/>
      <x:c r="K22" s="35"/>
      <x:c r="L22" s="35" t="str">
        <x:f t="shared" si="0">IF($C22="","",IF(OR($A22="Rejected",$A22="Offer",$A22="Withdrawn"),"",IF($J22="","",$J22+7)))</x:f>
      </x:c>
      <x:c r="M22" s="31"/>
      <x:c r="N22" s="31"/>
      <x:c r="O22" s="31"/>
      <x:c r="P22" s="31"/>
      <x:c r="Q22" s="34"/>
      <x:c r="R22" s="31"/>
      <x:c r="S22" s="31"/>
      <x:c r="T22" s="36" t="str">
        <x:f t="shared" ca="1" si="1">IF($C22="","",IF($K22="","",TODAY()-$K22))</x:f>
      </x:c>
      <x:c r="U22" s="36" t="str">
        <x:f t="shared" ca="1" si="2">IF($C22="","",IF($J22="","",TODAY()-$J22))</x:f>
      </x:c>
      <x:c r="V22" s="31" t="str">
        <x:f t="shared" ca="1" si="3">IF($C22="","",IF($L22="","No follow-up set",IF($L22&lt;TODAY(),"Overdue",IF($L22=TODAY(),"Due today",IF($L22&lt;=TODAY()+7,"Due soon","Scheduled")))))</x:f>
      </x:c>
      <x:c r="W22" s="31" t="str">
        <x:f t="shared" si="4">IF($C22="","",IF(OR($V22="Overdue",$V22="Due today",AND($T22&gt;=7,NOT(OR($A22="Rejected",$A22="Offer",$A22="Withdrawn")))),"Yes","No"))</x:f>
      </x:c>
      <x:c r="X22" s="31" t="str">
        <x:f t="shared" si="5">IF($C22="","",IF(OR($A22="Rejected",$A22="Offer",$A22="Withdrawn"),"Closed","Open"))</x:f>
      </x:c>
    </x:row>
    <x:row r="23" ht="19.5" customHeight="1">
      <x:c r="A23" s="31"/>
      <x:c r="B23" s="31"/>
      <x:c r="C23" s="31"/>
      <x:c r="D23" s="31"/>
      <x:c r="E23" s="31"/>
      <x:c r="F23" s="31"/>
      <x:c r="G23" s="31"/>
      <x:c r="H23" s="31"/>
      <x:c r="I23" s="31"/>
      <x:c r="J23" s="35"/>
      <x:c r="K23" s="35"/>
      <x:c r="L23" s="35" t="str">
        <x:f t="shared" si="0">IF($C23="","",IF(OR($A23="Rejected",$A23="Offer",$A23="Withdrawn"),"",IF($J23="","",$J23+7)))</x:f>
      </x:c>
      <x:c r="M23" s="31"/>
      <x:c r="N23" s="31"/>
      <x:c r="O23" s="31"/>
      <x:c r="P23" s="31"/>
      <x:c r="Q23" s="34"/>
      <x:c r="R23" s="31"/>
      <x:c r="S23" s="31"/>
      <x:c r="T23" s="36" t="str">
        <x:f t="shared" ca="1" si="1">IF($C23="","",IF($K23="","",TODAY()-$K23))</x:f>
      </x:c>
      <x:c r="U23" s="36" t="str">
        <x:f t="shared" ca="1" si="2">IF($C23="","",IF($J23="","",TODAY()-$J23))</x:f>
      </x:c>
      <x:c r="V23" s="31" t="str">
        <x:f t="shared" ca="1" si="3">IF($C23="","",IF($L23="","No follow-up set",IF($L23&lt;TODAY(),"Overdue",IF($L23=TODAY(),"Due today",IF($L23&lt;=TODAY()+7,"Due soon","Scheduled")))))</x:f>
      </x:c>
      <x:c r="W23" s="31" t="str">
        <x:f t="shared" si="4">IF($C23="","",IF(OR($V23="Overdue",$V23="Due today",AND($T23&gt;=7,NOT(OR($A23="Rejected",$A23="Offer",$A23="Withdrawn")))),"Yes","No"))</x:f>
      </x:c>
      <x:c r="X23" s="31" t="str">
        <x:f t="shared" si="5">IF($C23="","",IF(OR($A23="Rejected",$A23="Offer",$A23="Withdrawn"),"Closed","Open"))</x:f>
      </x:c>
    </x:row>
    <x:row r="24" ht="19.5" customHeight="1">
      <x:c r="A24" s="31"/>
      <x:c r="B24" s="31"/>
      <x:c r="C24" s="31"/>
      <x:c r="D24" s="31"/>
      <x:c r="E24" s="31"/>
      <x:c r="F24" s="31"/>
      <x:c r="G24" s="31"/>
      <x:c r="H24" s="31"/>
      <x:c r="I24" s="31"/>
      <x:c r="J24" s="35"/>
      <x:c r="K24" s="35"/>
      <x:c r="L24" s="35" t="str">
        <x:f t="shared" si="0">IF($C24="","",IF(OR($A24="Rejected",$A24="Offer",$A24="Withdrawn"),"",IF($J24="","",$J24+7)))</x:f>
      </x:c>
      <x:c r="M24" s="31"/>
      <x:c r="N24" s="31"/>
      <x:c r="O24" s="31"/>
      <x:c r="P24" s="31"/>
      <x:c r="Q24" s="34"/>
      <x:c r="R24" s="31"/>
      <x:c r="S24" s="31"/>
      <x:c r="T24" s="36" t="str">
        <x:f t="shared" ca="1" si="1">IF($C24="","",IF($K24="","",TODAY()-$K24))</x:f>
      </x:c>
      <x:c r="U24" s="36" t="str">
        <x:f t="shared" ca="1" si="2">IF($C24="","",IF($J24="","",TODAY()-$J24))</x:f>
      </x:c>
      <x:c r="V24" s="31" t="str">
        <x:f t="shared" ca="1" si="3">IF($C24="","",IF($L24="","No follow-up set",IF($L24&lt;TODAY(),"Overdue",IF($L24=TODAY(),"Due today",IF($L24&lt;=TODAY()+7,"Due soon","Scheduled")))))</x:f>
      </x:c>
      <x:c r="W24" s="31" t="str">
        <x:f t="shared" si="4">IF($C24="","",IF(OR($V24="Overdue",$V24="Due today",AND($T24&gt;=7,NOT(OR($A24="Rejected",$A24="Offer",$A24="Withdrawn")))),"Yes","No"))</x:f>
      </x:c>
      <x:c r="X24" s="31" t="str">
        <x:f t="shared" si="5">IF($C24="","",IF(OR($A24="Rejected",$A24="Offer",$A24="Withdrawn"),"Closed","Open"))</x:f>
      </x:c>
    </x:row>
    <x:row r="25" ht="19.5" customHeight="1">
      <x:c r="A25" s="31"/>
      <x:c r="B25" s="31"/>
      <x:c r="C25" s="31"/>
      <x:c r="D25" s="31"/>
      <x:c r="E25" s="31"/>
      <x:c r="F25" s="31"/>
      <x:c r="G25" s="31"/>
      <x:c r="H25" s="31"/>
      <x:c r="I25" s="31"/>
      <x:c r="J25" s="35"/>
      <x:c r="K25" s="35"/>
      <x:c r="L25" s="35" t="str">
        <x:f t="shared" si="0">IF($C25="","",IF(OR($A25="Rejected",$A25="Offer",$A25="Withdrawn"),"",IF($J25="","",$J25+7)))</x:f>
      </x:c>
      <x:c r="M25" s="31"/>
      <x:c r="N25" s="31"/>
      <x:c r="O25" s="31"/>
      <x:c r="P25" s="31"/>
      <x:c r="Q25" s="34"/>
      <x:c r="R25" s="31"/>
      <x:c r="S25" s="31"/>
      <x:c r="T25" s="36" t="str">
        <x:f t="shared" ca="1" si="1">IF($C25="","",IF($K25="","",TODAY()-$K25))</x:f>
      </x:c>
      <x:c r="U25" s="36" t="str">
        <x:f t="shared" ca="1" si="2">IF($C25="","",IF($J25="","",TODAY()-$J25))</x:f>
      </x:c>
      <x:c r="V25" s="31" t="str">
        <x:f t="shared" ca="1" si="3">IF($C25="","",IF($L25="","No follow-up set",IF($L25&lt;TODAY(),"Overdue",IF($L25=TODAY(),"Due today",IF($L25&lt;=TODAY()+7,"Due soon","Scheduled")))))</x:f>
      </x:c>
      <x:c r="W25" s="31" t="str">
        <x:f t="shared" si="4">IF($C25="","",IF(OR($V25="Overdue",$V25="Due today",AND($T25&gt;=7,NOT(OR($A25="Rejected",$A25="Offer",$A25="Withdrawn")))),"Yes","No"))</x:f>
      </x:c>
      <x:c r="X25" s="31" t="str">
        <x:f t="shared" si="5">IF($C25="","",IF(OR($A25="Rejected",$A25="Offer",$A25="Withdrawn"),"Closed","Open"))</x:f>
      </x:c>
    </x:row>
    <x:row r="26" ht="19.5" customHeight="1">
      <x:c r="A26" s="31"/>
      <x:c r="B26" s="31"/>
      <x:c r="C26" s="31"/>
      <x:c r="D26" s="31"/>
      <x:c r="E26" s="31"/>
      <x:c r="F26" s="31"/>
      <x:c r="G26" s="31"/>
      <x:c r="H26" s="31"/>
      <x:c r="I26" s="31"/>
      <x:c r="J26" s="35"/>
      <x:c r="K26" s="35"/>
      <x:c r="L26" s="35" t="str">
        <x:f t="shared" si="0">IF($C26="","",IF(OR($A26="Rejected",$A26="Offer",$A26="Withdrawn"),"",IF($J26="","",$J26+7)))</x:f>
      </x:c>
      <x:c r="M26" s="31"/>
      <x:c r="N26" s="31"/>
      <x:c r="O26" s="31"/>
      <x:c r="P26" s="31"/>
      <x:c r="Q26" s="34"/>
      <x:c r="R26" s="31"/>
      <x:c r="S26" s="31"/>
      <x:c r="T26" s="36" t="str">
        <x:f t="shared" ca="1" si="1">IF($C26="","",IF($K26="","",TODAY()-$K26))</x:f>
      </x:c>
      <x:c r="U26" s="36" t="str">
        <x:f t="shared" ca="1" si="2">IF($C26="","",IF($J26="","",TODAY()-$J26))</x:f>
      </x:c>
      <x:c r="V26" s="31" t="str">
        <x:f t="shared" ca="1" si="3">IF($C26="","",IF($L26="","No follow-up set",IF($L26&lt;TODAY(),"Overdue",IF($L26=TODAY(),"Due today",IF($L26&lt;=TODAY()+7,"Due soon","Scheduled")))))</x:f>
      </x:c>
      <x:c r="W26" s="31" t="str">
        <x:f t="shared" si="4">IF($C26="","",IF(OR($V26="Overdue",$V26="Due today",AND($T26&gt;=7,NOT(OR($A26="Rejected",$A26="Offer",$A26="Withdrawn")))),"Yes","No"))</x:f>
      </x:c>
      <x:c r="X26" s="31" t="str">
        <x:f t="shared" si="5">IF($C26="","",IF(OR($A26="Rejected",$A26="Offer",$A26="Withdrawn"),"Closed","Open"))</x:f>
      </x:c>
    </x:row>
    <x:row r="27" ht="19.5" customHeight="1">
      <x:c r="A27" s="31"/>
      <x:c r="B27" s="31"/>
      <x:c r="C27" s="31"/>
      <x:c r="D27" s="31"/>
      <x:c r="E27" s="31"/>
      <x:c r="F27" s="31"/>
      <x:c r="G27" s="31"/>
      <x:c r="H27" s="31"/>
      <x:c r="I27" s="31"/>
      <x:c r="J27" s="35"/>
      <x:c r="K27" s="35"/>
      <x:c r="L27" s="35" t="str">
        <x:f t="shared" si="0">IF($C27="","",IF(OR($A27="Rejected",$A27="Offer",$A27="Withdrawn"),"",IF($J27="","",$J27+7)))</x:f>
      </x:c>
      <x:c r="M27" s="31"/>
      <x:c r="N27" s="31"/>
      <x:c r="O27" s="31"/>
      <x:c r="P27" s="31"/>
      <x:c r="Q27" s="34"/>
      <x:c r="R27" s="31"/>
      <x:c r="S27" s="31"/>
      <x:c r="T27" s="36" t="str">
        <x:f t="shared" ca="1" si="1">IF($C27="","",IF($K27="","",TODAY()-$K27))</x:f>
      </x:c>
      <x:c r="U27" s="36" t="str">
        <x:f t="shared" ca="1" si="2">IF($C27="","",IF($J27="","",TODAY()-$J27))</x:f>
      </x:c>
      <x:c r="V27" s="31" t="str">
        <x:f t="shared" ca="1" si="3">IF($C27="","",IF($L27="","No follow-up set",IF($L27&lt;TODAY(),"Overdue",IF($L27=TODAY(),"Due today",IF($L27&lt;=TODAY()+7,"Due soon","Scheduled")))))</x:f>
      </x:c>
      <x:c r="W27" s="31" t="str">
        <x:f t="shared" si="4">IF($C27="","",IF(OR($V27="Overdue",$V27="Due today",AND($T27&gt;=7,NOT(OR($A27="Rejected",$A27="Offer",$A27="Withdrawn")))),"Yes","No"))</x:f>
      </x:c>
      <x:c r="X27" s="31" t="str">
        <x:f t="shared" si="5">IF($C27="","",IF(OR($A27="Rejected",$A27="Offer",$A27="Withdrawn"),"Closed","Open"))</x:f>
      </x:c>
    </x:row>
    <x:row r="28" ht="19.5" customHeight="1">
      <x:c r="A28" s="31"/>
      <x:c r="B28" s="31"/>
      <x:c r="C28" s="31"/>
      <x:c r="D28" s="31"/>
      <x:c r="E28" s="31"/>
      <x:c r="F28" s="31"/>
      <x:c r="G28" s="31"/>
      <x:c r="H28" s="31"/>
      <x:c r="I28" s="31"/>
      <x:c r="J28" s="35"/>
      <x:c r="K28" s="35"/>
      <x:c r="L28" s="35" t="str">
        <x:f t="shared" si="0">IF($C28="","",IF(OR($A28="Rejected",$A28="Offer",$A28="Withdrawn"),"",IF($J28="","",$J28+7)))</x:f>
      </x:c>
      <x:c r="M28" s="31"/>
      <x:c r="N28" s="31"/>
      <x:c r="O28" s="31"/>
      <x:c r="P28" s="31"/>
      <x:c r="Q28" s="34"/>
      <x:c r="R28" s="31"/>
      <x:c r="S28" s="31"/>
      <x:c r="T28" s="36" t="str">
        <x:f t="shared" ca="1" si="1">IF($C28="","",IF($K28="","",TODAY()-$K28))</x:f>
      </x:c>
      <x:c r="U28" s="36" t="str">
        <x:f t="shared" ca="1" si="2">IF($C28="","",IF($J28="","",TODAY()-$J28))</x:f>
      </x:c>
      <x:c r="V28" s="31" t="str">
        <x:f t="shared" ca="1" si="3">IF($C28="","",IF($L28="","No follow-up set",IF($L28&lt;TODAY(),"Overdue",IF($L28=TODAY(),"Due today",IF($L28&lt;=TODAY()+7,"Due soon","Scheduled")))))</x:f>
      </x:c>
      <x:c r="W28" s="31" t="str">
        <x:f t="shared" si="4">IF($C28="","",IF(OR($V28="Overdue",$V28="Due today",AND($T28&gt;=7,NOT(OR($A28="Rejected",$A28="Offer",$A28="Withdrawn")))),"Yes","No"))</x:f>
      </x:c>
      <x:c r="X28" s="31" t="str">
        <x:f t="shared" si="5">IF($C28="","",IF(OR($A28="Rejected",$A28="Offer",$A28="Withdrawn"),"Closed","Open"))</x:f>
      </x:c>
    </x:row>
    <x:row r="29" ht="19.5" customHeight="1">
      <x:c r="A29" s="31"/>
      <x:c r="B29" s="31"/>
      <x:c r="C29" s="31"/>
      <x:c r="D29" s="31"/>
      <x:c r="E29" s="31"/>
      <x:c r="F29" s="31"/>
      <x:c r="G29" s="31"/>
      <x:c r="H29" s="31"/>
      <x:c r="I29" s="31"/>
      <x:c r="J29" s="35"/>
      <x:c r="K29" s="35"/>
      <x:c r="L29" s="35" t="str">
        <x:f t="shared" si="0">IF($C29="","",IF(OR($A29="Rejected",$A29="Offer",$A29="Withdrawn"),"",IF($J29="","",$J29+7)))</x:f>
      </x:c>
      <x:c r="M29" s="31"/>
      <x:c r="N29" s="31"/>
      <x:c r="O29" s="31"/>
      <x:c r="P29" s="31"/>
      <x:c r="Q29" s="34"/>
      <x:c r="R29" s="31"/>
      <x:c r="S29" s="31"/>
      <x:c r="T29" s="36" t="str">
        <x:f t="shared" ca="1" si="1">IF($C29="","",IF($K29="","",TODAY()-$K29))</x:f>
      </x:c>
      <x:c r="U29" s="36" t="str">
        <x:f t="shared" ca="1" si="2">IF($C29="","",IF($J29="","",TODAY()-$J29))</x:f>
      </x:c>
      <x:c r="V29" s="31" t="str">
        <x:f t="shared" ca="1" si="3">IF($C29="","",IF($L29="","No follow-up set",IF($L29&lt;TODAY(),"Overdue",IF($L29=TODAY(),"Due today",IF($L29&lt;=TODAY()+7,"Due soon","Scheduled")))))</x:f>
      </x:c>
      <x:c r="W29" s="31" t="str">
        <x:f t="shared" si="4">IF($C29="","",IF(OR($V29="Overdue",$V29="Due today",AND($T29&gt;=7,NOT(OR($A29="Rejected",$A29="Offer",$A29="Withdrawn")))),"Yes","No"))</x:f>
      </x:c>
      <x:c r="X29" s="31" t="str">
        <x:f t="shared" si="5">IF($C29="","",IF(OR($A29="Rejected",$A29="Offer",$A29="Withdrawn"),"Closed","Open"))</x:f>
      </x:c>
    </x:row>
    <x:row r="30" ht="19.5" customHeight="1">
      <x:c r="A30" s="31"/>
      <x:c r="B30" s="31"/>
      <x:c r="C30" s="31"/>
      <x:c r="D30" s="31"/>
      <x:c r="E30" s="31"/>
      <x:c r="F30" s="31"/>
      <x:c r="G30" s="31"/>
      <x:c r="H30" s="31"/>
      <x:c r="I30" s="31"/>
      <x:c r="J30" s="35"/>
      <x:c r="K30" s="35"/>
      <x:c r="L30" s="35" t="str">
        <x:f t="shared" si="0">IF($C30="","",IF(OR($A30="Rejected",$A30="Offer",$A30="Withdrawn"),"",IF($J30="","",$J30+7)))</x:f>
      </x:c>
      <x:c r="M30" s="31"/>
      <x:c r="N30" s="31"/>
      <x:c r="O30" s="31"/>
      <x:c r="P30" s="31"/>
      <x:c r="Q30" s="34"/>
      <x:c r="R30" s="31"/>
      <x:c r="S30" s="31"/>
      <x:c r="T30" s="36" t="str">
        <x:f t="shared" ca="1" si="1">IF($C30="","",IF($K30="","",TODAY()-$K30))</x:f>
      </x:c>
      <x:c r="U30" s="36" t="str">
        <x:f t="shared" ca="1" si="2">IF($C30="","",IF($J30="","",TODAY()-$J30))</x:f>
      </x:c>
      <x:c r="V30" s="31" t="str">
        <x:f t="shared" ca="1" si="3">IF($C30="","",IF($L30="","No follow-up set",IF($L30&lt;TODAY(),"Overdue",IF($L30=TODAY(),"Due today",IF($L30&lt;=TODAY()+7,"Due soon","Scheduled")))))</x:f>
      </x:c>
      <x:c r="W30" s="31" t="str">
        <x:f t="shared" si="4">IF($C30="","",IF(OR($V30="Overdue",$V30="Due today",AND($T30&gt;=7,NOT(OR($A30="Rejected",$A30="Offer",$A30="Withdrawn")))),"Yes","No"))</x:f>
      </x:c>
      <x:c r="X30" s="31" t="str">
        <x:f t="shared" si="5">IF($C30="","",IF(OR($A30="Rejected",$A30="Offer",$A30="Withdrawn"),"Closed","Open"))</x:f>
      </x:c>
    </x:row>
    <x:row r="31" ht="19.5" customHeight="1">
      <x:c r="A31" s="31"/>
      <x:c r="B31" s="31"/>
      <x:c r="C31" s="31"/>
      <x:c r="D31" s="31"/>
      <x:c r="E31" s="31"/>
      <x:c r="F31" s="31"/>
      <x:c r="G31" s="31"/>
      <x:c r="H31" s="31"/>
      <x:c r="I31" s="31"/>
      <x:c r="J31" s="35"/>
      <x:c r="K31" s="35"/>
      <x:c r="L31" s="35" t="str">
        <x:f t="shared" si="0">IF($C31="","",IF(OR($A31="Rejected",$A31="Offer",$A31="Withdrawn"),"",IF($J31="","",$J31+7)))</x:f>
      </x:c>
      <x:c r="M31" s="31"/>
      <x:c r="N31" s="31"/>
      <x:c r="O31" s="31"/>
      <x:c r="P31" s="31"/>
      <x:c r="Q31" s="34"/>
      <x:c r="R31" s="31"/>
      <x:c r="S31" s="31"/>
      <x:c r="T31" s="36" t="str">
        <x:f t="shared" ca="1" si="1">IF($C31="","",IF($K31="","",TODAY()-$K31))</x:f>
      </x:c>
      <x:c r="U31" s="36" t="str">
        <x:f t="shared" ca="1" si="2">IF($C31="","",IF($J31="","",TODAY()-$J31))</x:f>
      </x:c>
      <x:c r="V31" s="31" t="str">
        <x:f t="shared" ca="1" si="3">IF($C31="","",IF($L31="","No follow-up set",IF($L31&lt;TODAY(),"Overdue",IF($L31=TODAY(),"Due today",IF($L31&lt;=TODAY()+7,"Due soon","Scheduled")))))</x:f>
      </x:c>
      <x:c r="W31" s="31" t="str">
        <x:f t="shared" si="4">IF($C31="","",IF(OR($V31="Overdue",$V31="Due today",AND($T31&gt;=7,NOT(OR($A31="Rejected",$A31="Offer",$A31="Withdrawn")))),"Yes","No"))</x:f>
      </x:c>
      <x:c r="X31" s="31" t="str">
        <x:f t="shared" si="5">IF($C31="","",IF(OR($A31="Rejected",$A31="Offer",$A31="Withdrawn"),"Closed","Open"))</x:f>
      </x:c>
    </x:row>
    <x:row r="32" ht="19.5" customHeight="1">
      <x:c r="A32" s="31"/>
      <x:c r="B32" s="31"/>
      <x:c r="C32" s="31"/>
      <x:c r="D32" s="31"/>
      <x:c r="E32" s="31"/>
      <x:c r="F32" s="31"/>
      <x:c r="G32" s="31"/>
      <x:c r="H32" s="31"/>
      <x:c r="I32" s="31"/>
      <x:c r="J32" s="35"/>
      <x:c r="K32" s="35"/>
      <x:c r="L32" s="35" t="str">
        <x:f t="shared" si="0">IF($C32="","",IF(OR($A32="Rejected",$A32="Offer",$A32="Withdrawn"),"",IF($J32="","",$J32+7)))</x:f>
      </x:c>
      <x:c r="M32" s="31"/>
      <x:c r="N32" s="31"/>
      <x:c r="O32" s="31"/>
      <x:c r="P32" s="31"/>
      <x:c r="Q32" s="34"/>
      <x:c r="R32" s="31"/>
      <x:c r="S32" s="31"/>
      <x:c r="T32" s="36" t="str">
        <x:f t="shared" ca="1" si="1">IF($C32="","",IF($K32="","",TODAY()-$K32))</x:f>
      </x:c>
      <x:c r="U32" s="36" t="str">
        <x:f t="shared" ca="1" si="2">IF($C32="","",IF($J32="","",TODAY()-$J32))</x:f>
      </x:c>
      <x:c r="V32" s="31" t="str">
        <x:f t="shared" ca="1" si="3">IF($C32="","",IF($L32="","No follow-up set",IF($L32&lt;TODAY(),"Overdue",IF($L32=TODAY(),"Due today",IF($L32&lt;=TODAY()+7,"Due soon","Scheduled")))))</x:f>
      </x:c>
      <x:c r="W32" s="31" t="str">
        <x:f t="shared" si="4">IF($C32="","",IF(OR($V32="Overdue",$V32="Due today",AND($T32&gt;=7,NOT(OR($A32="Rejected",$A32="Offer",$A32="Withdrawn")))),"Yes","No"))</x:f>
      </x:c>
      <x:c r="X32" s="31" t="str">
        <x:f t="shared" si="5">IF($C32="","",IF(OR($A32="Rejected",$A32="Offer",$A32="Withdrawn"),"Closed","Open"))</x:f>
      </x:c>
    </x:row>
    <x:row r="33" ht="19.5" customHeight="1">
      <x:c r="A33" s="31"/>
      <x:c r="B33" s="31"/>
      <x:c r="C33" s="31"/>
      <x:c r="D33" s="31"/>
      <x:c r="E33" s="31"/>
      <x:c r="F33" s="31"/>
      <x:c r="G33" s="31"/>
      <x:c r="H33" s="31"/>
      <x:c r="I33" s="31"/>
      <x:c r="J33" s="35"/>
      <x:c r="K33" s="35"/>
      <x:c r="L33" s="35" t="str">
        <x:f t="shared" si="0">IF($C33="","",IF(OR($A33="Rejected",$A33="Offer",$A33="Withdrawn"),"",IF($J33="","",$J33+7)))</x:f>
      </x:c>
      <x:c r="M33" s="31"/>
      <x:c r="N33" s="31"/>
      <x:c r="O33" s="31"/>
      <x:c r="P33" s="31"/>
      <x:c r="Q33" s="34"/>
      <x:c r="R33" s="31"/>
      <x:c r="S33" s="31"/>
      <x:c r="T33" s="36" t="str">
        <x:f t="shared" ca="1" si="1">IF($C33="","",IF($K33="","",TODAY()-$K33))</x:f>
      </x:c>
      <x:c r="U33" s="36" t="str">
        <x:f t="shared" ca="1" si="2">IF($C33="","",IF($J33="","",TODAY()-$J33))</x:f>
      </x:c>
      <x:c r="V33" s="31" t="str">
        <x:f t="shared" ca="1" si="3">IF($C33="","",IF($L33="","No follow-up set",IF($L33&lt;TODAY(),"Overdue",IF($L33=TODAY(),"Due today",IF($L33&lt;=TODAY()+7,"Due soon","Scheduled")))))</x:f>
      </x:c>
      <x:c r="W33" s="31" t="str">
        <x:f t="shared" si="4">IF($C33="","",IF(OR($V33="Overdue",$V33="Due today",AND($T33&gt;=7,NOT(OR($A33="Rejected",$A33="Offer",$A33="Withdrawn")))),"Yes","No"))</x:f>
      </x:c>
      <x:c r="X33" s="31" t="str">
        <x:f t="shared" si="5">IF($C33="","",IF(OR($A33="Rejected",$A33="Offer",$A33="Withdrawn"),"Closed","Open"))</x:f>
      </x:c>
    </x:row>
    <x:row r="34" ht="19.5" customHeight="1">
      <x:c r="A34" s="31"/>
      <x:c r="B34" s="31"/>
      <x:c r="C34" s="31"/>
      <x:c r="D34" s="31"/>
      <x:c r="E34" s="31"/>
      <x:c r="F34" s="31"/>
      <x:c r="G34" s="31"/>
      <x:c r="H34" s="31"/>
      <x:c r="I34" s="31"/>
      <x:c r="J34" s="35"/>
      <x:c r="K34" s="35"/>
      <x:c r="L34" s="35" t="str">
        <x:f t="shared" si="0">IF($C34="","",IF(OR($A34="Rejected",$A34="Offer",$A34="Withdrawn"),"",IF($J34="","",$J34+7)))</x:f>
      </x:c>
      <x:c r="M34" s="31"/>
      <x:c r="N34" s="31"/>
      <x:c r="O34" s="31"/>
      <x:c r="P34" s="31"/>
      <x:c r="Q34" s="34"/>
      <x:c r="R34" s="31"/>
      <x:c r="S34" s="31"/>
      <x:c r="T34" s="36" t="str">
        <x:f t="shared" ca="1" si="1">IF($C34="","",IF($K34="","",TODAY()-$K34))</x:f>
      </x:c>
      <x:c r="U34" s="36" t="str">
        <x:f t="shared" ca="1" si="2">IF($C34="","",IF($J34="","",TODAY()-$J34))</x:f>
      </x:c>
      <x:c r="V34" s="31" t="str">
        <x:f t="shared" ca="1" si="3">IF($C34="","",IF($L34="","No follow-up set",IF($L34&lt;TODAY(),"Overdue",IF($L34=TODAY(),"Due today",IF($L34&lt;=TODAY()+7,"Due soon","Scheduled")))))</x:f>
      </x:c>
      <x:c r="W34" s="31" t="str">
        <x:f t="shared" si="4">IF($C34="","",IF(OR($V34="Overdue",$V34="Due today",AND($T34&gt;=7,NOT(OR($A34="Rejected",$A34="Offer",$A34="Withdrawn")))),"Yes","No"))</x:f>
      </x:c>
      <x:c r="X34" s="31" t="str">
        <x:f t="shared" si="5">IF($C34="","",IF(OR($A34="Rejected",$A34="Offer",$A34="Withdrawn"),"Closed","Open"))</x:f>
      </x:c>
    </x:row>
    <x:row r="35" ht="19.5" customHeight="1">
      <x:c r="A35" s="31"/>
      <x:c r="B35" s="31"/>
      <x:c r="C35" s="31"/>
      <x:c r="D35" s="31"/>
      <x:c r="E35" s="31"/>
      <x:c r="F35" s="31"/>
      <x:c r="G35" s="31"/>
      <x:c r="H35" s="31"/>
      <x:c r="I35" s="31"/>
      <x:c r="J35" s="35"/>
      <x:c r="K35" s="35"/>
      <x:c r="L35" s="35" t="str">
        <x:f t="shared" si="0">IF($C35="","",IF(OR($A35="Rejected",$A35="Offer",$A35="Withdrawn"),"",IF($J35="","",$J35+7)))</x:f>
      </x:c>
      <x:c r="M35" s="31"/>
      <x:c r="N35" s="31"/>
      <x:c r="O35" s="31"/>
      <x:c r="P35" s="31"/>
      <x:c r="Q35" s="34"/>
      <x:c r="R35" s="31"/>
      <x:c r="S35" s="31"/>
      <x:c r="T35" s="36" t="str">
        <x:f t="shared" ca="1" si="1">IF($C35="","",IF($K35="","",TODAY()-$K35))</x:f>
      </x:c>
      <x:c r="U35" s="36" t="str">
        <x:f t="shared" ca="1" si="2">IF($C35="","",IF($J35="","",TODAY()-$J35))</x:f>
      </x:c>
      <x:c r="V35" s="31" t="str">
        <x:f t="shared" ca="1" si="3">IF($C35="","",IF($L35="","No follow-up set",IF($L35&lt;TODAY(),"Overdue",IF($L35=TODAY(),"Due today",IF($L35&lt;=TODAY()+7,"Due soon","Scheduled")))))</x:f>
      </x:c>
      <x:c r="W35" s="31" t="str">
        <x:f t="shared" si="4">IF($C35="","",IF(OR($V35="Overdue",$V35="Due today",AND($T35&gt;=7,NOT(OR($A35="Rejected",$A35="Offer",$A35="Withdrawn")))),"Yes","No"))</x:f>
      </x:c>
      <x:c r="X35" s="31" t="str">
        <x:f t="shared" si="5">IF($C35="","",IF(OR($A35="Rejected",$A35="Offer",$A35="Withdrawn"),"Closed","Open"))</x:f>
      </x:c>
    </x:row>
    <x:row r="36" ht="19.5" customHeight="1">
      <x:c r="A36" s="31"/>
      <x:c r="B36" s="31"/>
      <x:c r="C36" s="31"/>
      <x:c r="D36" s="31"/>
      <x:c r="E36" s="31"/>
      <x:c r="F36" s="31"/>
      <x:c r="G36" s="31"/>
      <x:c r="H36" s="31"/>
      <x:c r="I36" s="31"/>
      <x:c r="J36" s="35"/>
      <x:c r="K36" s="35"/>
      <x:c r="L36" s="35" t="str">
        <x:f t="shared" si="0">IF($C36="","",IF(OR($A36="Rejected",$A36="Offer",$A36="Withdrawn"),"",IF($J36="","",$J36+7)))</x:f>
      </x:c>
      <x:c r="M36" s="31"/>
      <x:c r="N36" s="31"/>
      <x:c r="O36" s="31"/>
      <x:c r="P36" s="31"/>
      <x:c r="Q36" s="34"/>
      <x:c r="R36" s="31"/>
      <x:c r="S36" s="31"/>
      <x:c r="T36" s="36" t="str">
        <x:f t="shared" ca="1" si="1">IF($C36="","",IF($K36="","",TODAY()-$K36))</x:f>
      </x:c>
      <x:c r="U36" s="36" t="str">
        <x:f t="shared" ca="1" si="2">IF($C36="","",IF($J36="","",TODAY()-$J36))</x:f>
      </x:c>
      <x:c r="V36" s="31" t="str">
        <x:f t="shared" ca="1" si="3">IF($C36="","",IF($L36="","No follow-up set",IF($L36&lt;TODAY(),"Overdue",IF($L36=TODAY(),"Due today",IF($L36&lt;=TODAY()+7,"Due soon","Scheduled")))))</x:f>
      </x:c>
      <x:c r="W36" s="31" t="str">
        <x:f t="shared" si="4">IF($C36="","",IF(OR($V36="Overdue",$V36="Due today",AND($T36&gt;=7,NOT(OR($A36="Rejected",$A36="Offer",$A36="Withdrawn")))),"Yes","No"))</x:f>
      </x:c>
      <x:c r="X36" s="31" t="str">
        <x:f t="shared" si="5">IF($C36="","",IF(OR($A36="Rejected",$A36="Offer",$A36="Withdrawn"),"Closed","Open"))</x:f>
      </x:c>
    </x:row>
    <x:row r="37" ht="19.5" customHeight="1">
      <x:c r="A37" s="31"/>
      <x:c r="B37" s="31"/>
      <x:c r="C37" s="31"/>
      <x:c r="D37" s="31"/>
      <x:c r="E37" s="31"/>
      <x:c r="F37" s="31"/>
      <x:c r="G37" s="31"/>
      <x:c r="H37" s="31"/>
      <x:c r="I37" s="31"/>
      <x:c r="J37" s="35"/>
      <x:c r="K37" s="35"/>
      <x:c r="L37" s="35" t="str">
        <x:f t="shared" si="0">IF($C37="","",IF(OR($A37="Rejected",$A37="Offer",$A37="Withdrawn"),"",IF($J37="","",$J37+7)))</x:f>
      </x:c>
      <x:c r="M37" s="31"/>
      <x:c r="N37" s="31"/>
      <x:c r="O37" s="31"/>
      <x:c r="P37" s="31"/>
      <x:c r="Q37" s="34"/>
      <x:c r="R37" s="31"/>
      <x:c r="S37" s="31"/>
      <x:c r="T37" s="36" t="str">
        <x:f t="shared" ca="1" si="1">IF($C37="","",IF($K37="","",TODAY()-$K37))</x:f>
      </x:c>
      <x:c r="U37" s="36" t="str">
        <x:f t="shared" ca="1" si="2">IF($C37="","",IF($J37="","",TODAY()-$J37))</x:f>
      </x:c>
      <x:c r="V37" s="31" t="str">
        <x:f t="shared" ca="1" si="3">IF($C37="","",IF($L37="","No follow-up set",IF($L37&lt;TODAY(),"Overdue",IF($L37=TODAY(),"Due today",IF($L37&lt;=TODAY()+7,"Due soon","Scheduled")))))</x:f>
      </x:c>
      <x:c r="W37" s="31" t="str">
        <x:f t="shared" si="4">IF($C37="","",IF(OR($V37="Overdue",$V37="Due today",AND($T37&gt;=7,NOT(OR($A37="Rejected",$A37="Offer",$A37="Withdrawn")))),"Yes","No"))</x:f>
      </x:c>
      <x:c r="X37" s="31" t="str">
        <x:f t="shared" si="5">IF($C37="","",IF(OR($A37="Rejected",$A37="Offer",$A37="Withdrawn"),"Closed","Open"))</x:f>
      </x:c>
    </x:row>
    <x:row r="38" ht="19.5" customHeight="1">
      <x:c r="A38" s="31"/>
      <x:c r="B38" s="31"/>
      <x:c r="C38" s="31"/>
      <x:c r="D38" s="31"/>
      <x:c r="E38" s="31"/>
      <x:c r="F38" s="31"/>
      <x:c r="G38" s="31"/>
      <x:c r="H38" s="31"/>
      <x:c r="I38" s="31"/>
      <x:c r="J38" s="35"/>
      <x:c r="K38" s="35"/>
      <x:c r="L38" s="35" t="str">
        <x:f t="shared" si="0">IF($C38="","",IF(OR($A38="Rejected",$A38="Offer",$A38="Withdrawn"),"",IF($J38="","",$J38+7)))</x:f>
      </x:c>
      <x:c r="M38" s="31"/>
      <x:c r="N38" s="31"/>
      <x:c r="O38" s="31"/>
      <x:c r="P38" s="31"/>
      <x:c r="Q38" s="34"/>
      <x:c r="R38" s="31"/>
      <x:c r="S38" s="31"/>
      <x:c r="T38" s="36" t="str">
        <x:f t="shared" ca="1" si="1">IF($C38="","",IF($K38="","",TODAY()-$K38))</x:f>
      </x:c>
      <x:c r="U38" s="36" t="str">
        <x:f t="shared" ca="1" si="2">IF($C38="","",IF($J38="","",TODAY()-$J38))</x:f>
      </x:c>
      <x:c r="V38" s="31" t="str">
        <x:f t="shared" ca="1" si="3">IF($C38="","",IF($L38="","No follow-up set",IF($L38&lt;TODAY(),"Overdue",IF($L38=TODAY(),"Due today",IF($L38&lt;=TODAY()+7,"Due soon","Scheduled")))))</x:f>
      </x:c>
      <x:c r="W38" s="31" t="str">
        <x:f t="shared" si="4">IF($C38="","",IF(OR($V38="Overdue",$V38="Due today",AND($T38&gt;=7,NOT(OR($A38="Rejected",$A38="Offer",$A38="Withdrawn")))),"Yes","No"))</x:f>
      </x:c>
      <x:c r="X38" s="31" t="str">
        <x:f t="shared" si="5">IF($C38="","",IF(OR($A38="Rejected",$A38="Offer",$A38="Withdrawn"),"Closed","Open"))</x:f>
      </x:c>
    </x:row>
    <x:row r="39" ht="19.5" customHeight="1">
      <x:c r="A39" s="31"/>
      <x:c r="B39" s="31"/>
      <x:c r="C39" s="31"/>
      <x:c r="D39" s="31"/>
      <x:c r="E39" s="31"/>
      <x:c r="F39" s="31"/>
      <x:c r="G39" s="31"/>
      <x:c r="H39" s="31"/>
      <x:c r="I39" s="31"/>
      <x:c r="J39" s="35"/>
      <x:c r="K39" s="35"/>
      <x:c r="L39" s="35" t="str">
        <x:f t="shared" si="0">IF($C39="","",IF(OR($A39="Rejected",$A39="Offer",$A39="Withdrawn"),"",IF($J39="","",$J39+7)))</x:f>
      </x:c>
      <x:c r="M39" s="31"/>
      <x:c r="N39" s="31"/>
      <x:c r="O39" s="31"/>
      <x:c r="P39" s="31"/>
      <x:c r="Q39" s="34"/>
      <x:c r="R39" s="31"/>
      <x:c r="S39" s="31"/>
      <x:c r="T39" s="36" t="str">
        <x:f t="shared" ca="1" si="1">IF($C39="","",IF($K39="","",TODAY()-$K39))</x:f>
      </x:c>
      <x:c r="U39" s="36" t="str">
        <x:f t="shared" ca="1" si="2">IF($C39="","",IF($J39="","",TODAY()-$J39))</x:f>
      </x:c>
      <x:c r="V39" s="31" t="str">
        <x:f t="shared" ca="1" si="3">IF($C39="","",IF($L39="","No follow-up set",IF($L39&lt;TODAY(),"Overdue",IF($L39=TODAY(),"Due today",IF($L39&lt;=TODAY()+7,"Due soon","Scheduled")))))</x:f>
      </x:c>
      <x:c r="W39" s="31" t="str">
        <x:f t="shared" si="4">IF($C39="","",IF(OR($V39="Overdue",$V39="Due today",AND($T39&gt;=7,NOT(OR($A39="Rejected",$A39="Offer",$A39="Withdrawn")))),"Yes","No"))</x:f>
      </x:c>
      <x:c r="X39" s="31" t="str">
        <x:f t="shared" si="5">IF($C39="","",IF(OR($A39="Rejected",$A39="Offer",$A39="Withdrawn"),"Closed","Open"))</x:f>
      </x:c>
    </x:row>
    <x:row r="40" ht="19.5" customHeight="1">
      <x:c r="A40" s="31"/>
      <x:c r="B40" s="31"/>
      <x:c r="C40" s="31"/>
      <x:c r="D40" s="31"/>
      <x:c r="E40" s="31"/>
      <x:c r="F40" s="31"/>
      <x:c r="G40" s="31"/>
      <x:c r="H40" s="31"/>
      <x:c r="I40" s="31"/>
      <x:c r="J40" s="35"/>
      <x:c r="K40" s="35"/>
      <x:c r="L40" s="35" t="str">
        <x:f t="shared" si="0">IF($C40="","",IF(OR($A40="Rejected",$A40="Offer",$A40="Withdrawn"),"",IF($J40="","",$J40+7)))</x:f>
      </x:c>
      <x:c r="M40" s="31"/>
      <x:c r="N40" s="31"/>
      <x:c r="O40" s="31"/>
      <x:c r="P40" s="31"/>
      <x:c r="Q40" s="34"/>
      <x:c r="R40" s="31"/>
      <x:c r="S40" s="31"/>
      <x:c r="T40" s="36" t="str">
        <x:f t="shared" ca="1" si="1">IF($C40="","",IF($K40="","",TODAY()-$K40))</x:f>
      </x:c>
      <x:c r="U40" s="36" t="str">
        <x:f t="shared" ca="1" si="2">IF($C40="","",IF($J40="","",TODAY()-$J40))</x:f>
      </x:c>
      <x:c r="V40" s="31" t="str">
        <x:f t="shared" ca="1" si="3">IF($C40="","",IF($L40="","No follow-up set",IF($L40&lt;TODAY(),"Overdue",IF($L40=TODAY(),"Due today",IF($L40&lt;=TODAY()+7,"Due soon","Scheduled")))))</x:f>
      </x:c>
      <x:c r="W40" s="31" t="str">
        <x:f t="shared" si="4">IF($C40="","",IF(OR($V40="Overdue",$V40="Due today",AND($T40&gt;=7,NOT(OR($A40="Rejected",$A40="Offer",$A40="Withdrawn")))),"Yes","No"))</x:f>
      </x:c>
      <x:c r="X40" s="31" t="str">
        <x:f t="shared" si="5">IF($C40="","",IF(OR($A40="Rejected",$A40="Offer",$A40="Withdrawn"),"Closed","Open"))</x:f>
      </x:c>
    </x:row>
    <x:row r="41" ht="19.5" customHeight="1">
      <x:c r="A41" s="31"/>
      <x:c r="B41" s="31"/>
      <x:c r="C41" s="31"/>
      <x:c r="D41" s="31"/>
      <x:c r="E41" s="31"/>
      <x:c r="F41" s="31"/>
      <x:c r="G41" s="31"/>
      <x:c r="H41" s="31"/>
      <x:c r="I41" s="31"/>
      <x:c r="J41" s="35"/>
      <x:c r="K41" s="35"/>
      <x:c r="L41" s="35" t="str">
        <x:f t="shared" si="0">IF($C41="","",IF(OR($A41="Rejected",$A41="Offer",$A41="Withdrawn"),"",IF($J41="","",$J41+7)))</x:f>
      </x:c>
      <x:c r="M41" s="31"/>
      <x:c r="N41" s="31"/>
      <x:c r="O41" s="31"/>
      <x:c r="P41" s="31"/>
      <x:c r="Q41" s="34"/>
      <x:c r="R41" s="31"/>
      <x:c r="S41" s="31"/>
      <x:c r="T41" s="36" t="str">
        <x:f t="shared" ca="1" si="1">IF($C41="","",IF($K41="","",TODAY()-$K41))</x:f>
      </x:c>
      <x:c r="U41" s="36" t="str">
        <x:f t="shared" ca="1" si="2">IF($C41="","",IF($J41="","",TODAY()-$J41))</x:f>
      </x:c>
      <x:c r="V41" s="31" t="str">
        <x:f t="shared" ca="1" si="3">IF($C41="","",IF($L41="","No follow-up set",IF($L41&lt;TODAY(),"Overdue",IF($L41=TODAY(),"Due today",IF($L41&lt;=TODAY()+7,"Due soon","Scheduled")))))</x:f>
      </x:c>
      <x:c r="W41" s="31" t="str">
        <x:f t="shared" si="4">IF($C41="","",IF(OR($V41="Overdue",$V41="Due today",AND($T41&gt;=7,NOT(OR($A41="Rejected",$A41="Offer",$A41="Withdrawn")))),"Yes","No"))</x:f>
      </x:c>
      <x:c r="X41" s="31" t="str">
        <x:f t="shared" si="5">IF($C41="","",IF(OR($A41="Rejected",$A41="Offer",$A41="Withdrawn"),"Closed","Open"))</x:f>
      </x:c>
    </x:row>
    <x:row r="42" ht="19.5" customHeight="1">
      <x:c r="A42" s="31"/>
      <x:c r="B42" s="31"/>
      <x:c r="C42" s="31"/>
      <x:c r="D42" s="31"/>
      <x:c r="E42" s="31"/>
      <x:c r="F42" s="31"/>
      <x:c r="G42" s="31"/>
      <x:c r="H42" s="31"/>
      <x:c r="I42" s="31"/>
      <x:c r="J42" s="35"/>
      <x:c r="K42" s="35"/>
      <x:c r="L42" s="35" t="str">
        <x:f t="shared" si="0">IF($C42="","",IF(OR($A42="Rejected",$A42="Offer",$A42="Withdrawn"),"",IF($J42="","",$J42+7)))</x:f>
      </x:c>
      <x:c r="M42" s="31"/>
      <x:c r="N42" s="31"/>
      <x:c r="O42" s="31"/>
      <x:c r="P42" s="31"/>
      <x:c r="Q42" s="34"/>
      <x:c r="R42" s="31"/>
      <x:c r="S42" s="31"/>
      <x:c r="T42" s="36" t="str">
        <x:f t="shared" ca="1" si="1">IF($C42="","",IF($K42="","",TODAY()-$K42))</x:f>
      </x:c>
      <x:c r="U42" s="36" t="str">
        <x:f t="shared" ca="1" si="2">IF($C42="","",IF($J42="","",TODAY()-$J42))</x:f>
      </x:c>
      <x:c r="V42" s="31" t="str">
        <x:f t="shared" ca="1" si="3">IF($C42="","",IF($L42="","No follow-up set",IF($L42&lt;TODAY(),"Overdue",IF($L42=TODAY(),"Due today",IF($L42&lt;=TODAY()+7,"Due soon","Scheduled")))))</x:f>
      </x:c>
      <x:c r="W42" s="31" t="str">
        <x:f t="shared" si="4">IF($C42="","",IF(OR($V42="Overdue",$V42="Due today",AND($T42&gt;=7,NOT(OR($A42="Rejected",$A42="Offer",$A42="Withdrawn")))),"Yes","No"))</x:f>
      </x:c>
      <x:c r="X42" s="31" t="str">
        <x:f t="shared" si="5">IF($C42="","",IF(OR($A42="Rejected",$A42="Offer",$A42="Withdrawn"),"Closed","Open"))</x:f>
      </x:c>
    </x:row>
    <x:row r="43" ht="19.5" customHeight="1">
      <x:c r="A43" s="31"/>
      <x:c r="B43" s="31"/>
      <x:c r="C43" s="31"/>
      <x:c r="D43" s="31"/>
      <x:c r="E43" s="31"/>
      <x:c r="F43" s="31"/>
      <x:c r="G43" s="31"/>
      <x:c r="H43" s="31"/>
      <x:c r="I43" s="31"/>
      <x:c r="J43" s="35"/>
      <x:c r="K43" s="35"/>
      <x:c r="L43" s="35" t="str">
        <x:f t="shared" si="0">IF($C43="","",IF(OR($A43="Rejected",$A43="Offer",$A43="Withdrawn"),"",IF($J43="","",$J43+7)))</x:f>
      </x:c>
      <x:c r="M43" s="31"/>
      <x:c r="N43" s="31"/>
      <x:c r="O43" s="31"/>
      <x:c r="P43" s="31"/>
      <x:c r="Q43" s="34"/>
      <x:c r="R43" s="31"/>
      <x:c r="S43" s="31"/>
      <x:c r="T43" s="36" t="str">
        <x:f t="shared" ca="1" si="1">IF($C43="","",IF($K43="","",TODAY()-$K43))</x:f>
      </x:c>
      <x:c r="U43" s="36" t="str">
        <x:f t="shared" ca="1" si="2">IF($C43="","",IF($J43="","",TODAY()-$J43))</x:f>
      </x:c>
      <x:c r="V43" s="31" t="str">
        <x:f t="shared" ca="1" si="3">IF($C43="","",IF($L43="","No follow-up set",IF($L43&lt;TODAY(),"Overdue",IF($L43=TODAY(),"Due today",IF($L43&lt;=TODAY()+7,"Due soon","Scheduled")))))</x:f>
      </x:c>
      <x:c r="W43" s="31" t="str">
        <x:f t="shared" si="4">IF($C43="","",IF(OR($V43="Overdue",$V43="Due today",AND($T43&gt;=7,NOT(OR($A43="Rejected",$A43="Offer",$A43="Withdrawn")))),"Yes","No"))</x:f>
      </x:c>
      <x:c r="X43" s="31" t="str">
        <x:f t="shared" si="5">IF($C43="","",IF(OR($A43="Rejected",$A43="Offer",$A43="Withdrawn"),"Closed","Open"))</x:f>
      </x:c>
    </x:row>
    <x:row r="44" ht="19.5" customHeight="1">
      <x:c r="A44" s="31"/>
      <x:c r="B44" s="31"/>
      <x:c r="C44" s="31"/>
      <x:c r="D44" s="31"/>
      <x:c r="E44" s="31"/>
      <x:c r="F44" s="31"/>
      <x:c r="G44" s="31"/>
      <x:c r="H44" s="31"/>
      <x:c r="I44" s="31"/>
      <x:c r="J44" s="35"/>
      <x:c r="K44" s="35"/>
      <x:c r="L44" s="35" t="str">
        <x:f t="shared" si="0">IF($C44="","",IF(OR($A44="Rejected",$A44="Offer",$A44="Withdrawn"),"",IF($J44="","",$J44+7)))</x:f>
      </x:c>
      <x:c r="M44" s="31"/>
      <x:c r="N44" s="31"/>
      <x:c r="O44" s="31"/>
      <x:c r="P44" s="31"/>
      <x:c r="Q44" s="34"/>
      <x:c r="R44" s="31"/>
      <x:c r="S44" s="31"/>
      <x:c r="T44" s="36" t="str">
        <x:f t="shared" ca="1" si="1">IF($C44="","",IF($K44="","",TODAY()-$K44))</x:f>
      </x:c>
      <x:c r="U44" s="36" t="str">
        <x:f t="shared" ca="1" si="2">IF($C44="","",IF($J44="","",TODAY()-$J44))</x:f>
      </x:c>
      <x:c r="V44" s="31" t="str">
        <x:f t="shared" ca="1" si="3">IF($C44="","",IF($L44="","No follow-up set",IF($L44&lt;TODAY(),"Overdue",IF($L44=TODAY(),"Due today",IF($L44&lt;=TODAY()+7,"Due soon","Scheduled")))))</x:f>
      </x:c>
      <x:c r="W44" s="31" t="str">
        <x:f t="shared" si="4">IF($C44="","",IF(OR($V44="Overdue",$V44="Due today",AND($T44&gt;=7,NOT(OR($A44="Rejected",$A44="Offer",$A44="Withdrawn")))),"Yes","No"))</x:f>
      </x:c>
      <x:c r="X44" s="31" t="str">
        <x:f t="shared" si="5">IF($C44="","",IF(OR($A44="Rejected",$A44="Offer",$A44="Withdrawn"),"Closed","Open"))</x:f>
      </x:c>
    </x:row>
    <x:row r="45" ht="19.5" customHeight="1">
      <x:c r="A45" s="31"/>
      <x:c r="B45" s="31"/>
      <x:c r="C45" s="31"/>
      <x:c r="D45" s="31"/>
      <x:c r="E45" s="31"/>
      <x:c r="F45" s="31"/>
      <x:c r="G45" s="31"/>
      <x:c r="H45" s="31"/>
      <x:c r="I45" s="31"/>
      <x:c r="J45" s="35"/>
      <x:c r="K45" s="35"/>
      <x:c r="L45" s="35" t="str">
        <x:f t="shared" si="0">IF($C45="","",IF(OR($A45="Rejected",$A45="Offer",$A45="Withdrawn"),"",IF($J45="","",$J45+7)))</x:f>
      </x:c>
      <x:c r="M45" s="31"/>
      <x:c r="N45" s="31"/>
      <x:c r="O45" s="31"/>
      <x:c r="P45" s="31"/>
      <x:c r="Q45" s="34"/>
      <x:c r="R45" s="31"/>
      <x:c r="S45" s="31"/>
      <x:c r="T45" s="36" t="str">
        <x:f t="shared" ca="1" si="1">IF($C45="","",IF($K45="","",TODAY()-$K45))</x:f>
      </x:c>
      <x:c r="U45" s="36" t="str">
        <x:f t="shared" ca="1" si="2">IF($C45="","",IF($J45="","",TODAY()-$J45))</x:f>
      </x:c>
      <x:c r="V45" s="31" t="str">
        <x:f t="shared" ca="1" si="3">IF($C45="","",IF($L45="","No follow-up set",IF($L45&lt;TODAY(),"Overdue",IF($L45=TODAY(),"Due today",IF($L45&lt;=TODAY()+7,"Due soon","Scheduled")))))</x:f>
      </x:c>
      <x:c r="W45" s="31" t="str">
        <x:f t="shared" si="4">IF($C45="","",IF(OR($V45="Overdue",$V45="Due today",AND($T45&gt;=7,NOT(OR($A45="Rejected",$A45="Offer",$A45="Withdrawn")))),"Yes","No"))</x:f>
      </x:c>
      <x:c r="X45" s="31" t="str">
        <x:f t="shared" si="5">IF($C45="","",IF(OR($A45="Rejected",$A45="Offer",$A45="Withdrawn"),"Closed","Open"))</x:f>
      </x:c>
    </x:row>
    <x:row r="46" ht="19.5" customHeight="1">
      <x:c r="A46" s="31"/>
      <x:c r="B46" s="31"/>
      <x:c r="C46" s="31"/>
      <x:c r="D46" s="31"/>
      <x:c r="E46" s="31"/>
      <x:c r="F46" s="31"/>
      <x:c r="G46" s="31"/>
      <x:c r="H46" s="31"/>
      <x:c r="I46" s="31"/>
      <x:c r="J46" s="35"/>
      <x:c r="K46" s="35"/>
      <x:c r="L46" s="35" t="str">
        <x:f t="shared" si="0">IF($C46="","",IF(OR($A46="Rejected",$A46="Offer",$A46="Withdrawn"),"",IF($J46="","",$J46+7)))</x:f>
      </x:c>
      <x:c r="M46" s="31"/>
      <x:c r="N46" s="31"/>
      <x:c r="O46" s="31"/>
      <x:c r="P46" s="31"/>
      <x:c r="Q46" s="34"/>
      <x:c r="R46" s="31"/>
      <x:c r="S46" s="31"/>
      <x:c r="T46" s="36" t="str">
        <x:f t="shared" ca="1" si="1">IF($C46="","",IF($K46="","",TODAY()-$K46))</x:f>
      </x:c>
      <x:c r="U46" s="36" t="str">
        <x:f t="shared" ca="1" si="2">IF($C46="","",IF($J46="","",TODAY()-$J46))</x:f>
      </x:c>
      <x:c r="V46" s="31" t="str">
        <x:f t="shared" ca="1" si="3">IF($C46="","",IF($L46="","No follow-up set",IF($L46&lt;TODAY(),"Overdue",IF($L46=TODAY(),"Due today",IF($L46&lt;=TODAY()+7,"Due soon","Scheduled")))))</x:f>
      </x:c>
      <x:c r="W46" s="31" t="str">
        <x:f t="shared" si="4">IF($C46="","",IF(OR($V46="Overdue",$V46="Due today",AND($T46&gt;=7,NOT(OR($A46="Rejected",$A46="Offer",$A46="Withdrawn")))),"Yes","No"))</x:f>
      </x:c>
      <x:c r="X46" s="31" t="str">
        <x:f t="shared" si="5">IF($C46="","",IF(OR($A46="Rejected",$A46="Offer",$A46="Withdrawn"),"Closed","Open"))</x:f>
      </x:c>
    </x:row>
    <x:row r="47" ht="19.5" customHeight="1">
      <x:c r="A47" s="31"/>
      <x:c r="B47" s="31"/>
      <x:c r="C47" s="31"/>
      <x:c r="D47" s="31"/>
      <x:c r="E47" s="31"/>
      <x:c r="F47" s="31"/>
      <x:c r="G47" s="31"/>
      <x:c r="H47" s="31"/>
      <x:c r="I47" s="31"/>
      <x:c r="J47" s="35"/>
      <x:c r="K47" s="35"/>
      <x:c r="L47" s="35" t="str">
        <x:f t="shared" si="0">IF($C47="","",IF(OR($A47="Rejected",$A47="Offer",$A47="Withdrawn"),"",IF($J47="","",$J47+7)))</x:f>
      </x:c>
      <x:c r="M47" s="31"/>
      <x:c r="N47" s="31"/>
      <x:c r="O47" s="31"/>
      <x:c r="P47" s="31"/>
      <x:c r="Q47" s="34"/>
      <x:c r="R47" s="31"/>
      <x:c r="S47" s="31"/>
      <x:c r="T47" s="36" t="str">
        <x:f t="shared" ca="1" si="1">IF($C47="","",IF($K47="","",TODAY()-$K47))</x:f>
      </x:c>
      <x:c r="U47" s="36" t="str">
        <x:f t="shared" ca="1" si="2">IF($C47="","",IF($J47="","",TODAY()-$J47))</x:f>
      </x:c>
      <x:c r="V47" s="31" t="str">
        <x:f t="shared" ca="1" si="3">IF($C47="","",IF($L47="","No follow-up set",IF($L47&lt;TODAY(),"Overdue",IF($L47=TODAY(),"Due today",IF($L47&lt;=TODAY()+7,"Due soon","Scheduled")))))</x:f>
      </x:c>
      <x:c r="W47" s="31" t="str">
        <x:f t="shared" si="4">IF($C47="","",IF(OR($V47="Overdue",$V47="Due today",AND($T47&gt;=7,NOT(OR($A47="Rejected",$A47="Offer",$A47="Withdrawn")))),"Yes","No"))</x:f>
      </x:c>
      <x:c r="X47" s="31" t="str">
        <x:f t="shared" si="5">IF($C47="","",IF(OR($A47="Rejected",$A47="Offer",$A47="Withdrawn"),"Closed","Open"))</x:f>
      </x:c>
    </x:row>
    <x:row r="48" ht="19.5" customHeight="1">
      <x:c r="A48" s="31"/>
      <x:c r="B48" s="31"/>
      <x:c r="C48" s="31"/>
      <x:c r="D48" s="31"/>
      <x:c r="E48" s="31"/>
      <x:c r="F48" s="31"/>
      <x:c r="G48" s="31"/>
      <x:c r="H48" s="31"/>
      <x:c r="I48" s="31"/>
      <x:c r="J48" s="35"/>
      <x:c r="K48" s="35"/>
      <x:c r="L48" s="35" t="str">
        <x:f t="shared" si="0">IF($C48="","",IF(OR($A48="Rejected",$A48="Offer",$A48="Withdrawn"),"",IF($J48="","",$J48+7)))</x:f>
      </x:c>
      <x:c r="M48" s="31"/>
      <x:c r="N48" s="31"/>
      <x:c r="O48" s="31"/>
      <x:c r="P48" s="31"/>
      <x:c r="Q48" s="34"/>
      <x:c r="R48" s="31"/>
      <x:c r="S48" s="31"/>
      <x:c r="T48" s="36" t="str">
        <x:f t="shared" ca="1" si="1">IF($C48="","",IF($K48="","",TODAY()-$K48))</x:f>
      </x:c>
      <x:c r="U48" s="36" t="str">
        <x:f t="shared" ca="1" si="2">IF($C48="","",IF($J48="","",TODAY()-$J48))</x:f>
      </x:c>
      <x:c r="V48" s="31" t="str">
        <x:f t="shared" ca="1" si="3">IF($C48="","",IF($L48="","No follow-up set",IF($L48&lt;TODAY(),"Overdue",IF($L48=TODAY(),"Due today",IF($L48&lt;=TODAY()+7,"Due soon","Scheduled")))))</x:f>
      </x:c>
      <x:c r="W48" s="31" t="str">
        <x:f t="shared" si="4">IF($C48="","",IF(OR($V48="Overdue",$V48="Due today",AND($T48&gt;=7,NOT(OR($A48="Rejected",$A48="Offer",$A48="Withdrawn")))),"Yes","No"))</x:f>
      </x:c>
      <x:c r="X48" s="31" t="str">
        <x:f t="shared" si="5">IF($C48="","",IF(OR($A48="Rejected",$A48="Offer",$A48="Withdrawn"),"Closed","Open"))</x:f>
      </x:c>
    </x:row>
    <x:row r="49" ht="19.5" customHeight="1">
      <x:c r="A49" s="31"/>
      <x:c r="B49" s="31"/>
      <x:c r="C49" s="31"/>
      <x:c r="D49" s="31"/>
      <x:c r="E49" s="31"/>
      <x:c r="F49" s="31"/>
      <x:c r="G49" s="31"/>
      <x:c r="H49" s="31"/>
      <x:c r="I49" s="31"/>
      <x:c r="J49" s="35"/>
      <x:c r="K49" s="35"/>
      <x:c r="L49" s="35" t="str">
        <x:f t="shared" si="0">IF($C49="","",IF(OR($A49="Rejected",$A49="Offer",$A49="Withdrawn"),"",IF($J49="","",$J49+7)))</x:f>
      </x:c>
      <x:c r="M49" s="31"/>
      <x:c r="N49" s="31"/>
      <x:c r="O49" s="31"/>
      <x:c r="P49" s="31"/>
      <x:c r="Q49" s="34"/>
      <x:c r="R49" s="31"/>
      <x:c r="S49" s="31"/>
      <x:c r="T49" s="36" t="str">
        <x:f t="shared" ca="1" si="1">IF($C49="","",IF($K49="","",TODAY()-$K49))</x:f>
      </x:c>
      <x:c r="U49" s="36" t="str">
        <x:f t="shared" ca="1" si="2">IF($C49="","",IF($J49="","",TODAY()-$J49))</x:f>
      </x:c>
      <x:c r="V49" s="31" t="str">
        <x:f t="shared" ca="1" si="3">IF($C49="","",IF($L49="","No follow-up set",IF($L49&lt;TODAY(),"Overdue",IF($L49=TODAY(),"Due today",IF($L49&lt;=TODAY()+7,"Due soon","Scheduled")))))</x:f>
      </x:c>
      <x:c r="W49" s="31" t="str">
        <x:f t="shared" si="4">IF($C49="","",IF(OR($V49="Overdue",$V49="Due today",AND($T49&gt;=7,NOT(OR($A49="Rejected",$A49="Offer",$A49="Withdrawn")))),"Yes","No"))</x:f>
      </x:c>
      <x:c r="X49" s="31" t="str">
        <x:f t="shared" si="5">IF($C49="","",IF(OR($A49="Rejected",$A49="Offer",$A49="Withdrawn"),"Closed","Open"))</x:f>
      </x:c>
    </x:row>
    <x:row r="50" ht="19.5" customHeight="1">
      <x:c r="A50" s="31"/>
      <x:c r="B50" s="31"/>
      <x:c r="C50" s="31"/>
      <x:c r="D50" s="31"/>
      <x:c r="E50" s="31"/>
      <x:c r="F50" s="31"/>
      <x:c r="G50" s="31"/>
      <x:c r="H50" s="31"/>
      <x:c r="I50" s="31"/>
      <x:c r="J50" s="35"/>
      <x:c r="K50" s="35"/>
      <x:c r="L50" s="35" t="str">
        <x:f t="shared" si="0">IF($C50="","",IF(OR($A50="Rejected",$A50="Offer",$A50="Withdrawn"),"",IF($J50="","",$J50+7)))</x:f>
      </x:c>
      <x:c r="M50" s="31"/>
      <x:c r="N50" s="31"/>
      <x:c r="O50" s="31"/>
      <x:c r="P50" s="31"/>
      <x:c r="Q50" s="34"/>
      <x:c r="R50" s="31"/>
      <x:c r="S50" s="31"/>
      <x:c r="T50" s="36" t="str">
        <x:f t="shared" ca="1" si="1">IF($C50="","",IF($K50="","",TODAY()-$K50))</x:f>
      </x:c>
      <x:c r="U50" s="36" t="str">
        <x:f t="shared" ca="1" si="2">IF($C50="","",IF($J50="","",TODAY()-$J50))</x:f>
      </x:c>
      <x:c r="V50" s="31" t="str">
        <x:f t="shared" ca="1" si="3">IF($C50="","",IF($L50="","No follow-up set",IF($L50&lt;TODAY(),"Overdue",IF($L50=TODAY(),"Due today",IF($L50&lt;=TODAY()+7,"Due soon","Scheduled")))))</x:f>
      </x:c>
      <x:c r="W50" s="31" t="str">
        <x:f t="shared" si="4">IF($C50="","",IF(OR($V50="Overdue",$V50="Due today",AND($T50&gt;=7,NOT(OR($A50="Rejected",$A50="Offer",$A50="Withdrawn")))),"Yes","No"))</x:f>
      </x:c>
      <x:c r="X50" s="31" t="str">
        <x:f t="shared" si="5">IF($C50="","",IF(OR($A50="Rejected",$A50="Offer",$A50="Withdrawn"),"Closed","Open"))</x:f>
      </x:c>
    </x:row>
    <x:row r="51" ht="19.5" customHeight="1">
      <x:c r="A51" s="31"/>
      <x:c r="B51" s="31"/>
      <x:c r="C51" s="31"/>
      <x:c r="D51" s="31"/>
      <x:c r="E51" s="31"/>
      <x:c r="F51" s="31"/>
      <x:c r="G51" s="31"/>
      <x:c r="H51" s="31"/>
      <x:c r="I51" s="31"/>
      <x:c r="J51" s="35"/>
      <x:c r="K51" s="35"/>
      <x:c r="L51" s="35" t="str">
        <x:f t="shared" si="0">IF($C51="","",IF(OR($A51="Rejected",$A51="Offer",$A51="Withdrawn"),"",IF($J51="","",$J51+7)))</x:f>
      </x:c>
      <x:c r="M51" s="31"/>
      <x:c r="N51" s="31"/>
      <x:c r="O51" s="31"/>
      <x:c r="P51" s="31"/>
      <x:c r="Q51" s="34"/>
      <x:c r="R51" s="31"/>
      <x:c r="S51" s="31"/>
      <x:c r="T51" s="36" t="str">
        <x:f t="shared" ca="1" si="1">IF($C51="","",IF($K51="","",TODAY()-$K51))</x:f>
      </x:c>
      <x:c r="U51" s="36" t="str">
        <x:f t="shared" ca="1" si="2">IF($C51="","",IF($J51="","",TODAY()-$J51))</x:f>
      </x:c>
      <x:c r="V51" s="31" t="str">
        <x:f t="shared" ca="1" si="3">IF($C51="","",IF($L51="","No follow-up set",IF($L51&lt;TODAY(),"Overdue",IF($L51=TODAY(),"Due today",IF($L51&lt;=TODAY()+7,"Due soon","Scheduled")))))</x:f>
      </x:c>
      <x:c r="W51" s="31" t="str">
        <x:f t="shared" si="4">IF($C51="","",IF(OR($V51="Overdue",$V51="Due today",AND($T51&gt;=7,NOT(OR($A51="Rejected",$A51="Offer",$A51="Withdrawn")))),"Yes","No"))</x:f>
      </x:c>
      <x:c r="X51" s="31" t="str">
        <x:f t="shared" si="5">IF($C51="","",IF(OR($A51="Rejected",$A51="Offer",$A51="Withdrawn"),"Closed","Open"))</x:f>
      </x:c>
    </x:row>
    <x:row r="52" ht="19.5" customHeight="1">
      <x:c r="A52" s="31"/>
      <x:c r="B52" s="31"/>
      <x:c r="C52" s="31"/>
      <x:c r="D52" s="31"/>
      <x:c r="E52" s="31"/>
      <x:c r="F52" s="31"/>
      <x:c r="G52" s="31"/>
      <x:c r="H52" s="31"/>
      <x:c r="I52" s="31"/>
      <x:c r="J52" s="35"/>
      <x:c r="K52" s="35"/>
      <x:c r="L52" s="35" t="str">
        <x:f t="shared" si="0">IF($C52="","",IF(OR($A52="Rejected",$A52="Offer",$A52="Withdrawn"),"",IF($J52="","",$J52+7)))</x:f>
      </x:c>
      <x:c r="M52" s="31"/>
      <x:c r="N52" s="31"/>
      <x:c r="O52" s="31"/>
      <x:c r="P52" s="31"/>
      <x:c r="Q52" s="34"/>
      <x:c r="R52" s="31"/>
      <x:c r="S52" s="31"/>
      <x:c r="T52" s="36" t="str">
        <x:f t="shared" ca="1" si="1">IF($C52="","",IF($K52="","",TODAY()-$K52))</x:f>
      </x:c>
      <x:c r="U52" s="36" t="str">
        <x:f t="shared" ca="1" si="2">IF($C52="","",IF($J52="","",TODAY()-$J52))</x:f>
      </x:c>
      <x:c r="V52" s="31" t="str">
        <x:f t="shared" ca="1" si="3">IF($C52="","",IF($L52="","No follow-up set",IF($L52&lt;TODAY(),"Overdue",IF($L52=TODAY(),"Due today",IF($L52&lt;=TODAY()+7,"Due soon","Scheduled")))))</x:f>
      </x:c>
      <x:c r="W52" s="31" t="str">
        <x:f t="shared" si="4">IF($C52="","",IF(OR($V52="Overdue",$V52="Due today",AND($T52&gt;=7,NOT(OR($A52="Rejected",$A52="Offer",$A52="Withdrawn")))),"Yes","No"))</x:f>
      </x:c>
      <x:c r="X52" s="31" t="str">
        <x:f t="shared" si="5">IF($C52="","",IF(OR($A52="Rejected",$A52="Offer",$A52="Withdrawn"),"Closed","Open"))</x:f>
      </x:c>
    </x:row>
    <x:row r="53" ht="19.5" customHeight="1">
      <x:c r="A53" s="31"/>
      <x:c r="B53" s="31"/>
      <x:c r="C53" s="31"/>
      <x:c r="D53" s="31"/>
      <x:c r="E53" s="31"/>
      <x:c r="F53" s="31"/>
      <x:c r="G53" s="31"/>
      <x:c r="H53" s="31"/>
      <x:c r="I53" s="31"/>
      <x:c r="J53" s="35"/>
      <x:c r="K53" s="35"/>
      <x:c r="L53" s="35" t="str">
        <x:f t="shared" si="0">IF($C53="","",IF(OR($A53="Rejected",$A53="Offer",$A53="Withdrawn"),"",IF($J53="","",$J53+7)))</x:f>
      </x:c>
      <x:c r="M53" s="31"/>
      <x:c r="N53" s="31"/>
      <x:c r="O53" s="31"/>
      <x:c r="P53" s="31"/>
      <x:c r="Q53" s="34"/>
      <x:c r="R53" s="31"/>
      <x:c r="S53" s="31"/>
      <x:c r="T53" s="36" t="str">
        <x:f t="shared" ca="1" si="1">IF($C53="","",IF($K53="","",TODAY()-$K53))</x:f>
      </x:c>
      <x:c r="U53" s="36" t="str">
        <x:f t="shared" ca="1" si="2">IF($C53="","",IF($J53="","",TODAY()-$J53))</x:f>
      </x:c>
      <x:c r="V53" s="31" t="str">
        <x:f t="shared" ca="1" si="3">IF($C53="","",IF($L53="","No follow-up set",IF($L53&lt;TODAY(),"Overdue",IF($L53=TODAY(),"Due today",IF($L53&lt;=TODAY()+7,"Due soon","Scheduled")))))</x:f>
      </x:c>
      <x:c r="W53" s="31" t="str">
        <x:f t="shared" si="4">IF($C53="","",IF(OR($V53="Overdue",$V53="Due today",AND($T53&gt;=7,NOT(OR($A53="Rejected",$A53="Offer",$A53="Withdrawn")))),"Yes","No"))</x:f>
      </x:c>
      <x:c r="X53" s="31" t="str">
        <x:f t="shared" si="5">IF($C53="","",IF(OR($A53="Rejected",$A53="Offer",$A53="Withdrawn"),"Closed","Open"))</x:f>
      </x:c>
    </x:row>
    <x:row r="54" ht="19.5" customHeight="1">
      <x:c r="A54" s="31"/>
      <x:c r="B54" s="31"/>
      <x:c r="C54" s="31"/>
      <x:c r="D54" s="31"/>
      <x:c r="E54" s="31"/>
      <x:c r="F54" s="31"/>
      <x:c r="G54" s="31"/>
      <x:c r="H54" s="31"/>
      <x:c r="I54" s="31"/>
      <x:c r="J54" s="35"/>
      <x:c r="K54" s="35"/>
      <x:c r="L54" s="35" t="str">
        <x:f t="shared" si="0">IF($C54="","",IF(OR($A54="Rejected",$A54="Offer",$A54="Withdrawn"),"",IF($J54="","",$J54+7)))</x:f>
      </x:c>
      <x:c r="M54" s="31"/>
      <x:c r="N54" s="31"/>
      <x:c r="O54" s="31"/>
      <x:c r="P54" s="31"/>
      <x:c r="Q54" s="34"/>
      <x:c r="R54" s="31"/>
      <x:c r="S54" s="31"/>
      <x:c r="T54" s="36" t="str">
        <x:f t="shared" ca="1" si="1">IF($C54="","",IF($K54="","",TODAY()-$K54))</x:f>
      </x:c>
      <x:c r="U54" s="36" t="str">
        <x:f t="shared" ca="1" si="2">IF($C54="","",IF($J54="","",TODAY()-$J54))</x:f>
      </x:c>
      <x:c r="V54" s="31" t="str">
        <x:f t="shared" ca="1" si="3">IF($C54="","",IF($L54="","No follow-up set",IF($L54&lt;TODAY(),"Overdue",IF($L54=TODAY(),"Due today",IF($L54&lt;=TODAY()+7,"Due soon","Scheduled")))))</x:f>
      </x:c>
      <x:c r="W54" s="31" t="str">
        <x:f t="shared" si="4">IF($C54="","",IF(OR($V54="Overdue",$V54="Due today",AND($T54&gt;=7,NOT(OR($A54="Rejected",$A54="Offer",$A54="Withdrawn")))),"Yes","No"))</x:f>
      </x:c>
      <x:c r="X54" s="31" t="str">
        <x:f t="shared" si="5">IF($C54="","",IF(OR($A54="Rejected",$A54="Offer",$A54="Withdrawn"),"Closed","Open"))</x:f>
      </x:c>
    </x:row>
    <x:row r="55" ht="19.5" customHeight="1">
      <x:c r="A55" s="31"/>
      <x:c r="B55" s="31"/>
      <x:c r="C55" s="31"/>
      <x:c r="D55" s="31"/>
      <x:c r="E55" s="31"/>
      <x:c r="F55" s="31"/>
      <x:c r="G55" s="31"/>
      <x:c r="H55" s="31"/>
      <x:c r="I55" s="31"/>
      <x:c r="J55" s="35"/>
      <x:c r="K55" s="35"/>
      <x:c r="L55" s="35" t="str">
        <x:f t="shared" si="0">IF($C55="","",IF(OR($A55="Rejected",$A55="Offer",$A55="Withdrawn"),"",IF($J55="","",$J55+7)))</x:f>
      </x:c>
      <x:c r="M55" s="31"/>
      <x:c r="N55" s="31"/>
      <x:c r="O55" s="31"/>
      <x:c r="P55" s="31"/>
      <x:c r="Q55" s="34"/>
      <x:c r="R55" s="31"/>
      <x:c r="S55" s="31"/>
      <x:c r="T55" s="36" t="str">
        <x:f t="shared" ca="1" si="1">IF($C55="","",IF($K55="","",TODAY()-$K55))</x:f>
      </x:c>
      <x:c r="U55" s="36" t="str">
        <x:f t="shared" ca="1" si="2">IF($C55="","",IF($J55="","",TODAY()-$J55))</x:f>
      </x:c>
      <x:c r="V55" s="31" t="str">
        <x:f t="shared" ca="1" si="3">IF($C55="","",IF($L55="","No follow-up set",IF($L55&lt;TODAY(),"Overdue",IF($L55=TODAY(),"Due today",IF($L55&lt;=TODAY()+7,"Due soon","Scheduled")))))</x:f>
      </x:c>
      <x:c r="W55" s="31" t="str">
        <x:f t="shared" si="4">IF($C55="","",IF(OR($V55="Overdue",$V55="Due today",AND($T55&gt;=7,NOT(OR($A55="Rejected",$A55="Offer",$A55="Withdrawn")))),"Yes","No"))</x:f>
      </x:c>
      <x:c r="X55" s="31" t="str">
        <x:f t="shared" si="5">IF($C55="","",IF(OR($A55="Rejected",$A55="Offer",$A55="Withdrawn"),"Closed","Open"))</x:f>
      </x:c>
    </x:row>
    <x:row r="56" ht="19.5" customHeight="1">
      <x:c r="A56" s="31"/>
      <x:c r="B56" s="31"/>
      <x:c r="C56" s="31"/>
      <x:c r="D56" s="31"/>
      <x:c r="E56" s="31"/>
      <x:c r="F56" s="31"/>
      <x:c r="G56" s="31"/>
      <x:c r="H56" s="31"/>
      <x:c r="I56" s="31"/>
      <x:c r="J56" s="35"/>
      <x:c r="K56" s="35"/>
      <x:c r="L56" s="35" t="str">
        <x:f t="shared" si="0">IF($C56="","",IF(OR($A56="Rejected",$A56="Offer",$A56="Withdrawn"),"",IF($J56="","",$J56+7)))</x:f>
      </x:c>
      <x:c r="M56" s="31"/>
      <x:c r="N56" s="31"/>
      <x:c r="O56" s="31"/>
      <x:c r="P56" s="31"/>
      <x:c r="Q56" s="34"/>
      <x:c r="R56" s="31"/>
      <x:c r="S56" s="31"/>
      <x:c r="T56" s="36" t="str">
        <x:f t="shared" ca="1" si="1">IF($C56="","",IF($K56="","",TODAY()-$K56))</x:f>
      </x:c>
      <x:c r="U56" s="36" t="str">
        <x:f t="shared" ca="1" si="2">IF($C56="","",IF($J56="","",TODAY()-$J56))</x:f>
      </x:c>
      <x:c r="V56" s="31" t="str">
        <x:f t="shared" ca="1" si="3">IF($C56="","",IF($L56="","No follow-up set",IF($L56&lt;TODAY(),"Overdue",IF($L56=TODAY(),"Due today",IF($L56&lt;=TODAY()+7,"Due soon","Scheduled")))))</x:f>
      </x:c>
      <x:c r="W56" s="31" t="str">
        <x:f t="shared" si="4">IF($C56="","",IF(OR($V56="Overdue",$V56="Due today",AND($T56&gt;=7,NOT(OR($A56="Rejected",$A56="Offer",$A56="Withdrawn")))),"Yes","No"))</x:f>
      </x:c>
      <x:c r="X56" s="31" t="str">
        <x:f t="shared" si="5">IF($C56="","",IF(OR($A56="Rejected",$A56="Offer",$A56="Withdrawn"),"Closed","Open"))</x:f>
      </x:c>
    </x:row>
    <x:row r="57" ht="19.5" customHeight="1">
      <x:c r="A57" s="31"/>
      <x:c r="B57" s="31"/>
      <x:c r="C57" s="31"/>
      <x:c r="D57" s="31"/>
      <x:c r="E57" s="31"/>
      <x:c r="F57" s="31"/>
      <x:c r="G57" s="31"/>
      <x:c r="H57" s="31"/>
      <x:c r="I57" s="31"/>
      <x:c r="J57" s="35"/>
      <x:c r="K57" s="35"/>
      <x:c r="L57" s="35" t="str">
        <x:f t="shared" si="0">IF($C57="","",IF(OR($A57="Rejected",$A57="Offer",$A57="Withdrawn"),"",IF($J57="","",$J57+7)))</x:f>
      </x:c>
      <x:c r="M57" s="31"/>
      <x:c r="N57" s="31"/>
      <x:c r="O57" s="31"/>
      <x:c r="P57" s="31"/>
      <x:c r="Q57" s="34"/>
      <x:c r="R57" s="31"/>
      <x:c r="S57" s="31"/>
      <x:c r="T57" s="36" t="str">
        <x:f t="shared" ca="1" si="1">IF($C57="","",IF($K57="","",TODAY()-$K57))</x:f>
      </x:c>
      <x:c r="U57" s="36" t="str">
        <x:f t="shared" ca="1" si="2">IF($C57="","",IF($J57="","",TODAY()-$J57))</x:f>
      </x:c>
      <x:c r="V57" s="31" t="str">
        <x:f t="shared" ca="1" si="3">IF($C57="","",IF($L57="","No follow-up set",IF($L57&lt;TODAY(),"Overdue",IF($L57=TODAY(),"Due today",IF($L57&lt;=TODAY()+7,"Due soon","Scheduled")))))</x:f>
      </x:c>
      <x:c r="W57" s="31" t="str">
        <x:f t="shared" si="4">IF($C57="","",IF(OR($V57="Overdue",$V57="Due today",AND($T57&gt;=7,NOT(OR($A57="Rejected",$A57="Offer",$A57="Withdrawn")))),"Yes","No"))</x:f>
      </x:c>
      <x:c r="X57" s="31" t="str">
        <x:f t="shared" si="5">IF($C57="","",IF(OR($A57="Rejected",$A57="Offer",$A57="Withdrawn"),"Closed","Open"))</x:f>
      </x:c>
    </x:row>
    <x:row r="58" ht="19.5" customHeight="1">
      <x:c r="A58" s="31"/>
      <x:c r="B58" s="31"/>
      <x:c r="C58" s="31"/>
      <x:c r="D58" s="31"/>
      <x:c r="E58" s="31"/>
      <x:c r="F58" s="31"/>
      <x:c r="G58" s="31"/>
      <x:c r="H58" s="31"/>
      <x:c r="I58" s="31"/>
      <x:c r="J58" s="35"/>
      <x:c r="K58" s="35"/>
      <x:c r="L58" s="35" t="str">
        <x:f t="shared" si="0">IF($C58="","",IF(OR($A58="Rejected",$A58="Offer",$A58="Withdrawn"),"",IF($J58="","",$J58+7)))</x:f>
      </x:c>
      <x:c r="M58" s="31"/>
      <x:c r="N58" s="31"/>
      <x:c r="O58" s="31"/>
      <x:c r="P58" s="31"/>
      <x:c r="Q58" s="34"/>
      <x:c r="R58" s="31"/>
      <x:c r="S58" s="31"/>
      <x:c r="T58" s="36" t="str">
        <x:f t="shared" ca="1" si="1">IF($C58="","",IF($K58="","",TODAY()-$K58))</x:f>
      </x:c>
      <x:c r="U58" s="36" t="str">
        <x:f t="shared" ca="1" si="2">IF($C58="","",IF($J58="","",TODAY()-$J58))</x:f>
      </x:c>
      <x:c r="V58" s="31" t="str">
        <x:f t="shared" ca="1" si="3">IF($C58="","",IF($L58="","No follow-up set",IF($L58&lt;TODAY(),"Overdue",IF($L58=TODAY(),"Due today",IF($L58&lt;=TODAY()+7,"Due soon","Scheduled")))))</x:f>
      </x:c>
      <x:c r="W58" s="31" t="str">
        <x:f t="shared" si="4">IF($C58="","",IF(OR($V58="Overdue",$V58="Due today",AND($T58&gt;=7,NOT(OR($A58="Rejected",$A58="Offer",$A58="Withdrawn")))),"Yes","No"))</x:f>
      </x:c>
      <x:c r="X58" s="31" t="str">
        <x:f t="shared" si="5">IF($C58="","",IF(OR($A58="Rejected",$A58="Offer",$A58="Withdrawn"),"Closed","Open"))</x:f>
      </x:c>
    </x:row>
    <x:row r="59" ht="19.5" customHeight="1">
      <x:c r="A59" s="31"/>
      <x:c r="B59" s="31"/>
      <x:c r="C59" s="31"/>
      <x:c r="D59" s="31"/>
      <x:c r="E59" s="31"/>
      <x:c r="F59" s="31"/>
      <x:c r="G59" s="31"/>
      <x:c r="H59" s="31"/>
      <x:c r="I59" s="31"/>
      <x:c r="J59" s="35"/>
      <x:c r="K59" s="35"/>
      <x:c r="L59" s="35" t="str">
        <x:f t="shared" si="0">IF($C59="","",IF(OR($A59="Rejected",$A59="Offer",$A59="Withdrawn"),"",IF($J59="","",$J59+7)))</x:f>
      </x:c>
      <x:c r="M59" s="31"/>
      <x:c r="N59" s="31"/>
      <x:c r="O59" s="31"/>
      <x:c r="P59" s="31"/>
      <x:c r="Q59" s="34"/>
      <x:c r="R59" s="31"/>
      <x:c r="S59" s="31"/>
      <x:c r="T59" s="36" t="str">
        <x:f t="shared" ca="1" si="1">IF($C59="","",IF($K59="","",TODAY()-$K59))</x:f>
      </x:c>
      <x:c r="U59" s="36" t="str">
        <x:f t="shared" ca="1" si="2">IF($C59="","",IF($J59="","",TODAY()-$J59))</x:f>
      </x:c>
      <x:c r="V59" s="31" t="str">
        <x:f t="shared" ca="1" si="3">IF($C59="","",IF($L59="","No follow-up set",IF($L59&lt;TODAY(),"Overdue",IF($L59=TODAY(),"Due today",IF($L59&lt;=TODAY()+7,"Due soon","Scheduled")))))</x:f>
      </x:c>
      <x:c r="W59" s="31" t="str">
        <x:f t="shared" si="4">IF($C59="","",IF(OR($V59="Overdue",$V59="Due today",AND($T59&gt;=7,NOT(OR($A59="Rejected",$A59="Offer",$A59="Withdrawn")))),"Yes","No"))</x:f>
      </x:c>
      <x:c r="X59" s="31" t="str">
        <x:f t="shared" si="5">IF($C59="","",IF(OR($A59="Rejected",$A59="Offer",$A59="Withdrawn"),"Closed","Open"))</x:f>
      </x:c>
    </x:row>
    <x:row r="60" ht="19.5" customHeight="1">
      <x:c r="A60" s="31"/>
      <x:c r="B60" s="31"/>
      <x:c r="C60" s="31"/>
      <x:c r="D60" s="31"/>
      <x:c r="E60" s="31"/>
      <x:c r="F60" s="31"/>
      <x:c r="G60" s="31"/>
      <x:c r="H60" s="31"/>
      <x:c r="I60" s="31"/>
      <x:c r="J60" s="35"/>
      <x:c r="K60" s="35"/>
      <x:c r="L60" s="35" t="str">
        <x:f t="shared" si="0">IF($C60="","",IF(OR($A60="Rejected",$A60="Offer",$A60="Withdrawn"),"",IF($J60="","",$J60+7)))</x:f>
      </x:c>
      <x:c r="M60" s="31"/>
      <x:c r="N60" s="31"/>
      <x:c r="O60" s="31"/>
      <x:c r="P60" s="31"/>
      <x:c r="Q60" s="34"/>
      <x:c r="R60" s="31"/>
      <x:c r="S60" s="31"/>
      <x:c r="T60" s="36" t="str">
        <x:f t="shared" ca="1" si="1">IF($C60="","",IF($K60="","",TODAY()-$K60))</x:f>
      </x:c>
      <x:c r="U60" s="36" t="str">
        <x:f t="shared" ca="1" si="2">IF($C60="","",IF($J60="","",TODAY()-$J60))</x:f>
      </x:c>
      <x:c r="V60" s="31" t="str">
        <x:f t="shared" ca="1" si="3">IF($C60="","",IF($L60="","No follow-up set",IF($L60&lt;TODAY(),"Overdue",IF($L60=TODAY(),"Due today",IF($L60&lt;=TODAY()+7,"Due soon","Scheduled")))))</x:f>
      </x:c>
      <x:c r="W60" s="31" t="str">
        <x:f t="shared" si="4">IF($C60="","",IF(OR($V60="Overdue",$V60="Due today",AND($T60&gt;=7,NOT(OR($A60="Rejected",$A60="Offer",$A60="Withdrawn")))),"Yes","No"))</x:f>
      </x:c>
      <x:c r="X60" s="31" t="str">
        <x:f t="shared" si="5">IF($C60="","",IF(OR($A60="Rejected",$A60="Offer",$A60="Withdrawn"),"Closed","Open"))</x:f>
      </x:c>
    </x:row>
    <x:row r="61" ht="19.5" customHeight="1">
      <x:c r="A61" s="31"/>
      <x:c r="B61" s="31"/>
      <x:c r="C61" s="31"/>
      <x:c r="D61" s="31"/>
      <x:c r="E61" s="31"/>
      <x:c r="F61" s="31"/>
      <x:c r="G61" s="31"/>
      <x:c r="H61" s="31"/>
      <x:c r="I61" s="31"/>
      <x:c r="J61" s="35"/>
      <x:c r="K61" s="35"/>
      <x:c r="L61" s="35" t="str">
        <x:f t="shared" si="0">IF($C61="","",IF(OR($A61="Rejected",$A61="Offer",$A61="Withdrawn"),"",IF($J61="","",$J61+7)))</x:f>
      </x:c>
      <x:c r="M61" s="31"/>
      <x:c r="N61" s="31"/>
      <x:c r="O61" s="31"/>
      <x:c r="P61" s="31"/>
      <x:c r="Q61" s="34"/>
      <x:c r="R61" s="31"/>
      <x:c r="S61" s="31"/>
      <x:c r="T61" s="36" t="str">
        <x:f t="shared" ca="1" si="1">IF($C61="","",IF($K61="","",TODAY()-$K61))</x:f>
      </x:c>
      <x:c r="U61" s="36" t="str">
        <x:f t="shared" ca="1" si="2">IF($C61="","",IF($J61="","",TODAY()-$J61))</x:f>
      </x:c>
      <x:c r="V61" s="31" t="str">
        <x:f t="shared" ca="1" si="3">IF($C61="","",IF($L61="","No follow-up set",IF($L61&lt;TODAY(),"Overdue",IF($L61=TODAY(),"Due today",IF($L61&lt;=TODAY()+7,"Due soon","Scheduled")))))</x:f>
      </x:c>
      <x:c r="W61" s="31" t="str">
        <x:f t="shared" si="4">IF($C61="","",IF(OR($V61="Overdue",$V61="Due today",AND($T61&gt;=7,NOT(OR($A61="Rejected",$A61="Offer",$A61="Withdrawn")))),"Yes","No"))</x:f>
      </x:c>
      <x:c r="X61" s="31" t="str">
        <x:f t="shared" si="5">IF($C61="","",IF(OR($A61="Rejected",$A61="Offer",$A61="Withdrawn"),"Closed","Open"))</x:f>
      </x:c>
    </x:row>
    <x:row r="62" ht="19.5" customHeight="1">
      <x:c r="A62" s="31"/>
      <x:c r="B62" s="31"/>
      <x:c r="C62" s="31"/>
      <x:c r="D62" s="31"/>
      <x:c r="E62" s="31"/>
      <x:c r="F62" s="31"/>
      <x:c r="G62" s="31"/>
      <x:c r="H62" s="31"/>
      <x:c r="I62" s="31"/>
      <x:c r="J62" s="35"/>
      <x:c r="K62" s="35"/>
      <x:c r="L62" s="35" t="str">
        <x:f t="shared" si="0">IF($C62="","",IF(OR($A62="Rejected",$A62="Offer",$A62="Withdrawn"),"",IF($J62="","",$J62+7)))</x:f>
      </x:c>
      <x:c r="M62" s="31"/>
      <x:c r="N62" s="31"/>
      <x:c r="O62" s="31"/>
      <x:c r="P62" s="31"/>
      <x:c r="Q62" s="34"/>
      <x:c r="R62" s="31"/>
      <x:c r="S62" s="31"/>
      <x:c r="T62" s="36" t="str">
        <x:f t="shared" ca="1" si="1">IF($C62="","",IF($K62="","",TODAY()-$K62))</x:f>
      </x:c>
      <x:c r="U62" s="36" t="str">
        <x:f t="shared" ca="1" si="2">IF($C62="","",IF($J62="","",TODAY()-$J62))</x:f>
      </x:c>
      <x:c r="V62" s="31" t="str">
        <x:f t="shared" ca="1" si="3">IF($C62="","",IF($L62="","No follow-up set",IF($L62&lt;TODAY(),"Overdue",IF($L62=TODAY(),"Due today",IF($L62&lt;=TODAY()+7,"Due soon","Scheduled")))))</x:f>
      </x:c>
      <x:c r="W62" s="31" t="str">
        <x:f t="shared" si="4">IF($C62="","",IF(OR($V62="Overdue",$V62="Due today",AND($T62&gt;=7,NOT(OR($A62="Rejected",$A62="Offer",$A62="Withdrawn")))),"Yes","No"))</x:f>
      </x:c>
      <x:c r="X62" s="31" t="str">
        <x:f t="shared" si="5">IF($C62="","",IF(OR($A62="Rejected",$A62="Offer",$A62="Withdrawn"),"Closed","Open"))</x:f>
      </x:c>
    </x:row>
    <x:row r="63" ht="19.5" customHeight="1">
      <x:c r="A63" s="31"/>
      <x:c r="B63" s="31"/>
      <x:c r="C63" s="31"/>
      <x:c r="D63" s="31"/>
      <x:c r="E63" s="31"/>
      <x:c r="F63" s="31"/>
      <x:c r="G63" s="31"/>
      <x:c r="H63" s="31"/>
      <x:c r="I63" s="31"/>
      <x:c r="J63" s="35"/>
      <x:c r="K63" s="35"/>
      <x:c r="L63" s="35" t="str">
        <x:f t="shared" si="0">IF($C63="","",IF(OR($A63="Rejected",$A63="Offer",$A63="Withdrawn"),"",IF($J63="","",$J63+7)))</x:f>
      </x:c>
      <x:c r="M63" s="31"/>
      <x:c r="N63" s="31"/>
      <x:c r="O63" s="31"/>
      <x:c r="P63" s="31"/>
      <x:c r="Q63" s="34"/>
      <x:c r="R63" s="31"/>
      <x:c r="S63" s="31"/>
      <x:c r="T63" s="36" t="str">
        <x:f t="shared" ca="1" si="1">IF($C63="","",IF($K63="","",TODAY()-$K63))</x:f>
      </x:c>
      <x:c r="U63" s="36" t="str">
        <x:f t="shared" ca="1" si="2">IF($C63="","",IF($J63="","",TODAY()-$J63))</x:f>
      </x:c>
      <x:c r="V63" s="31" t="str">
        <x:f t="shared" ca="1" si="3">IF($C63="","",IF($L63="","No follow-up set",IF($L63&lt;TODAY(),"Overdue",IF($L63=TODAY(),"Due today",IF($L63&lt;=TODAY()+7,"Due soon","Scheduled")))))</x:f>
      </x:c>
      <x:c r="W63" s="31" t="str">
        <x:f t="shared" si="4">IF($C63="","",IF(OR($V63="Overdue",$V63="Due today",AND($T63&gt;=7,NOT(OR($A63="Rejected",$A63="Offer",$A63="Withdrawn")))),"Yes","No"))</x:f>
      </x:c>
      <x:c r="X63" s="31" t="str">
        <x:f t="shared" si="5">IF($C63="","",IF(OR($A63="Rejected",$A63="Offer",$A63="Withdrawn"),"Closed","Open"))</x:f>
      </x:c>
    </x:row>
    <x:row r="64" ht="19.5" customHeight="1">
      <x:c r="A64" s="31"/>
      <x:c r="B64" s="31"/>
      <x:c r="C64" s="31"/>
      <x:c r="D64" s="31"/>
      <x:c r="E64" s="31"/>
      <x:c r="F64" s="31"/>
      <x:c r="G64" s="31"/>
      <x:c r="H64" s="31"/>
      <x:c r="I64" s="31"/>
      <x:c r="J64" s="35"/>
      <x:c r="K64" s="35"/>
      <x:c r="L64" s="35" t="str">
        <x:f t="shared" si="0">IF($C64="","",IF(OR($A64="Rejected",$A64="Offer",$A64="Withdrawn"),"",IF($J64="","",$J64+7)))</x:f>
      </x:c>
      <x:c r="M64" s="31"/>
      <x:c r="N64" s="31"/>
      <x:c r="O64" s="31"/>
      <x:c r="P64" s="31"/>
      <x:c r="Q64" s="34"/>
      <x:c r="R64" s="31"/>
      <x:c r="S64" s="31"/>
      <x:c r="T64" s="36" t="str">
        <x:f t="shared" ca="1" si="1">IF($C64="","",IF($K64="","",TODAY()-$K64))</x:f>
      </x:c>
      <x:c r="U64" s="36" t="str">
        <x:f t="shared" ca="1" si="2">IF($C64="","",IF($J64="","",TODAY()-$J64))</x:f>
      </x:c>
      <x:c r="V64" s="31" t="str">
        <x:f t="shared" ca="1" si="3">IF($C64="","",IF($L64="","No follow-up set",IF($L64&lt;TODAY(),"Overdue",IF($L64=TODAY(),"Due today",IF($L64&lt;=TODAY()+7,"Due soon","Scheduled")))))</x:f>
      </x:c>
      <x:c r="W64" s="31" t="str">
        <x:f t="shared" si="4">IF($C64="","",IF(OR($V64="Overdue",$V64="Due today",AND($T64&gt;=7,NOT(OR($A64="Rejected",$A64="Offer",$A64="Withdrawn")))),"Yes","No"))</x:f>
      </x:c>
      <x:c r="X64" s="31" t="str">
        <x:f t="shared" si="5">IF($C64="","",IF(OR($A64="Rejected",$A64="Offer",$A64="Withdrawn"),"Closed","Open"))</x:f>
      </x:c>
    </x:row>
    <x:row r="65" ht="19.5" customHeight="1">
      <x:c r="A65" s="31"/>
      <x:c r="B65" s="31"/>
      <x:c r="C65" s="31"/>
      <x:c r="D65" s="31"/>
      <x:c r="E65" s="31"/>
      <x:c r="F65" s="31"/>
      <x:c r="G65" s="31"/>
      <x:c r="H65" s="31"/>
      <x:c r="I65" s="31"/>
      <x:c r="J65" s="35"/>
      <x:c r="K65" s="35"/>
      <x:c r="L65" s="35" t="str">
        <x:f t="shared" si="0">IF($C65="","",IF(OR($A65="Rejected",$A65="Offer",$A65="Withdrawn"),"",IF($J65="","",$J65+7)))</x:f>
      </x:c>
      <x:c r="M65" s="31"/>
      <x:c r="N65" s="31"/>
      <x:c r="O65" s="31"/>
      <x:c r="P65" s="31"/>
      <x:c r="Q65" s="34"/>
      <x:c r="R65" s="31"/>
      <x:c r="S65" s="31"/>
      <x:c r="T65" s="36" t="str">
        <x:f t="shared" ca="1" si="1">IF($C65="","",IF($K65="","",TODAY()-$K65))</x:f>
      </x:c>
      <x:c r="U65" s="36" t="str">
        <x:f t="shared" ca="1" si="2">IF($C65="","",IF($J65="","",TODAY()-$J65))</x:f>
      </x:c>
      <x:c r="V65" s="31" t="str">
        <x:f t="shared" ca="1" si="3">IF($C65="","",IF($L65="","No follow-up set",IF($L65&lt;TODAY(),"Overdue",IF($L65=TODAY(),"Due today",IF($L65&lt;=TODAY()+7,"Due soon","Scheduled")))))</x:f>
      </x:c>
      <x:c r="W65" s="31" t="str">
        <x:f t="shared" si="4">IF($C65="","",IF(OR($V65="Overdue",$V65="Due today",AND($T65&gt;=7,NOT(OR($A65="Rejected",$A65="Offer",$A65="Withdrawn")))),"Yes","No"))</x:f>
      </x:c>
      <x:c r="X65" s="31" t="str">
        <x:f t="shared" si="5">IF($C65="","",IF(OR($A65="Rejected",$A65="Offer",$A65="Withdrawn"),"Closed","Open"))</x:f>
      </x:c>
    </x:row>
    <x:row r="66" ht="19.5" customHeight="1">
      <x:c r="A66" s="31"/>
      <x:c r="B66" s="31"/>
      <x:c r="C66" s="31"/>
      <x:c r="D66" s="31"/>
      <x:c r="E66" s="31"/>
      <x:c r="F66" s="31"/>
      <x:c r="G66" s="31"/>
      <x:c r="H66" s="31"/>
      <x:c r="I66" s="31"/>
      <x:c r="J66" s="35"/>
      <x:c r="K66" s="35"/>
      <x:c r="L66" s="35" t="str">
        <x:f t="shared" ref="L66:L129" si="6">IF($C66="","",IF(OR($A66="Rejected",$A66="Offer",$A66="Withdrawn"),"",IF($J66="","",$J66+7)))</x:f>
      </x:c>
      <x:c r="M66" s="31"/>
      <x:c r="N66" s="31"/>
      <x:c r="O66" s="31"/>
      <x:c r="P66" s="31"/>
      <x:c r="Q66" s="34"/>
      <x:c r="R66" s="31"/>
      <x:c r="S66" s="31"/>
      <x:c r="T66" s="36" t="str">
        <x:f t="shared" ref="T66:T129" ca="1" si="7">IF($C66="","",IF($K66="","",TODAY()-$K66))</x:f>
      </x:c>
      <x:c r="U66" s="36" t="str">
        <x:f t="shared" ref="U66:U129" ca="1" si="8">IF($C66="","",IF($J66="","",TODAY()-$J66))</x:f>
      </x:c>
      <x:c r="V66" s="31" t="str">
        <x:f t="shared" ref="V66:V129" ca="1" si="9">IF($C66="","",IF($L66="","No follow-up set",IF($L66&lt;TODAY(),"Overdue",IF($L66=TODAY(),"Due today",IF($L66&lt;=TODAY()+7,"Due soon","Scheduled")))))</x:f>
      </x:c>
      <x:c r="W66" s="31" t="str">
        <x:f t="shared" ref="W66:W129" si="10">IF($C66="","",IF(OR($V66="Overdue",$V66="Due today",AND($T66&gt;=7,NOT(OR($A66="Rejected",$A66="Offer",$A66="Withdrawn")))),"Yes","No"))</x:f>
      </x:c>
      <x:c r="X66" s="31" t="str">
        <x:f t="shared" ref="X66:X129" si="11">IF($C66="","",IF(OR($A66="Rejected",$A66="Offer",$A66="Withdrawn"),"Closed","Open"))</x:f>
      </x:c>
    </x:row>
    <x:row r="67" ht="19.5" customHeight="1">
      <x:c r="A67" s="31"/>
      <x:c r="B67" s="31"/>
      <x:c r="C67" s="31"/>
      <x:c r="D67" s="31"/>
      <x:c r="E67" s="31"/>
      <x:c r="F67" s="31"/>
      <x:c r="G67" s="31"/>
      <x:c r="H67" s="31"/>
      <x:c r="I67" s="31"/>
      <x:c r="J67" s="35"/>
      <x:c r="K67" s="35"/>
      <x:c r="L67" s="35" t="str">
        <x:f t="shared" si="6">IF($C67="","",IF(OR($A67="Rejected",$A67="Offer",$A67="Withdrawn"),"",IF($J67="","",$J67+7)))</x:f>
      </x:c>
      <x:c r="M67" s="31"/>
      <x:c r="N67" s="31"/>
      <x:c r="O67" s="31"/>
      <x:c r="P67" s="31"/>
      <x:c r="Q67" s="34"/>
      <x:c r="R67" s="31"/>
      <x:c r="S67" s="31"/>
      <x:c r="T67" s="36" t="str">
        <x:f t="shared" ca="1" si="7">IF($C67="","",IF($K67="","",TODAY()-$K67))</x:f>
      </x:c>
      <x:c r="U67" s="36" t="str">
        <x:f t="shared" ca="1" si="8">IF($C67="","",IF($J67="","",TODAY()-$J67))</x:f>
      </x:c>
      <x:c r="V67" s="31" t="str">
        <x:f t="shared" ca="1" si="9">IF($C67="","",IF($L67="","No follow-up set",IF($L67&lt;TODAY(),"Overdue",IF($L67=TODAY(),"Due today",IF($L67&lt;=TODAY()+7,"Due soon","Scheduled")))))</x:f>
      </x:c>
      <x:c r="W67" s="31" t="str">
        <x:f t="shared" si="10">IF($C67="","",IF(OR($V67="Overdue",$V67="Due today",AND($T67&gt;=7,NOT(OR($A67="Rejected",$A67="Offer",$A67="Withdrawn")))),"Yes","No"))</x:f>
      </x:c>
      <x:c r="X67" s="31" t="str">
        <x:f t="shared" si="11">IF($C67="","",IF(OR($A67="Rejected",$A67="Offer",$A67="Withdrawn"),"Closed","Open"))</x:f>
      </x:c>
    </x:row>
    <x:row r="68" ht="19.5" customHeight="1">
      <x:c r="A68" s="31"/>
      <x:c r="B68" s="31"/>
      <x:c r="C68" s="31"/>
      <x:c r="D68" s="31"/>
      <x:c r="E68" s="31"/>
      <x:c r="F68" s="31"/>
      <x:c r="G68" s="31"/>
      <x:c r="H68" s="31"/>
      <x:c r="I68" s="31"/>
      <x:c r="J68" s="35"/>
      <x:c r="K68" s="35"/>
      <x:c r="L68" s="35" t="str">
        <x:f t="shared" si="6">IF($C68="","",IF(OR($A68="Rejected",$A68="Offer",$A68="Withdrawn"),"",IF($J68="","",$J68+7)))</x:f>
      </x:c>
      <x:c r="M68" s="31"/>
      <x:c r="N68" s="31"/>
      <x:c r="O68" s="31"/>
      <x:c r="P68" s="31"/>
      <x:c r="Q68" s="34"/>
      <x:c r="R68" s="31"/>
      <x:c r="S68" s="31"/>
      <x:c r="T68" s="36" t="str">
        <x:f t="shared" ca="1" si="7">IF($C68="","",IF($K68="","",TODAY()-$K68))</x:f>
      </x:c>
      <x:c r="U68" s="36" t="str">
        <x:f t="shared" ca="1" si="8">IF($C68="","",IF($J68="","",TODAY()-$J68))</x:f>
      </x:c>
      <x:c r="V68" s="31" t="str">
        <x:f t="shared" ca="1" si="9">IF($C68="","",IF($L68="","No follow-up set",IF($L68&lt;TODAY(),"Overdue",IF($L68=TODAY(),"Due today",IF($L68&lt;=TODAY()+7,"Due soon","Scheduled")))))</x:f>
      </x:c>
      <x:c r="W68" s="31" t="str">
        <x:f t="shared" si="10">IF($C68="","",IF(OR($V68="Overdue",$V68="Due today",AND($T68&gt;=7,NOT(OR($A68="Rejected",$A68="Offer",$A68="Withdrawn")))),"Yes","No"))</x:f>
      </x:c>
      <x:c r="X68" s="31" t="str">
        <x:f t="shared" si="11">IF($C68="","",IF(OR($A68="Rejected",$A68="Offer",$A68="Withdrawn"),"Closed","Open"))</x:f>
      </x:c>
    </x:row>
    <x:row r="69" ht="19.5" customHeight="1">
      <x:c r="A69" s="31"/>
      <x:c r="B69" s="31"/>
      <x:c r="C69" s="31"/>
      <x:c r="D69" s="31"/>
      <x:c r="E69" s="31"/>
      <x:c r="F69" s="31"/>
      <x:c r="G69" s="31"/>
      <x:c r="H69" s="31"/>
      <x:c r="I69" s="31"/>
      <x:c r="J69" s="35"/>
      <x:c r="K69" s="35"/>
      <x:c r="L69" s="35" t="str">
        <x:f t="shared" si="6">IF($C69="","",IF(OR($A69="Rejected",$A69="Offer",$A69="Withdrawn"),"",IF($J69="","",$J69+7)))</x:f>
      </x:c>
      <x:c r="M69" s="31"/>
      <x:c r="N69" s="31"/>
      <x:c r="O69" s="31"/>
      <x:c r="P69" s="31"/>
      <x:c r="Q69" s="34"/>
      <x:c r="R69" s="31"/>
      <x:c r="S69" s="31"/>
      <x:c r="T69" s="36" t="str">
        <x:f t="shared" ca="1" si="7">IF($C69="","",IF($K69="","",TODAY()-$K69))</x:f>
      </x:c>
      <x:c r="U69" s="36" t="str">
        <x:f t="shared" ca="1" si="8">IF($C69="","",IF($J69="","",TODAY()-$J69))</x:f>
      </x:c>
      <x:c r="V69" s="31" t="str">
        <x:f t="shared" ca="1" si="9">IF($C69="","",IF($L69="","No follow-up set",IF($L69&lt;TODAY(),"Overdue",IF($L69=TODAY(),"Due today",IF($L69&lt;=TODAY()+7,"Due soon","Scheduled")))))</x:f>
      </x:c>
      <x:c r="W69" s="31" t="str">
        <x:f t="shared" si="10">IF($C69="","",IF(OR($V69="Overdue",$V69="Due today",AND($T69&gt;=7,NOT(OR($A69="Rejected",$A69="Offer",$A69="Withdrawn")))),"Yes","No"))</x:f>
      </x:c>
      <x:c r="X69" s="31" t="str">
        <x:f t="shared" si="11">IF($C69="","",IF(OR($A69="Rejected",$A69="Offer",$A69="Withdrawn"),"Closed","Open"))</x:f>
      </x:c>
    </x:row>
    <x:row r="70" ht="19.5" customHeight="1">
      <x:c r="A70" s="31"/>
      <x:c r="B70" s="31"/>
      <x:c r="C70" s="31"/>
      <x:c r="D70" s="31"/>
      <x:c r="E70" s="31"/>
      <x:c r="F70" s="31"/>
      <x:c r="G70" s="31"/>
      <x:c r="H70" s="31"/>
      <x:c r="I70" s="31"/>
      <x:c r="J70" s="35"/>
      <x:c r="K70" s="35"/>
      <x:c r="L70" s="35" t="str">
        <x:f t="shared" si="6">IF($C70="","",IF(OR($A70="Rejected",$A70="Offer",$A70="Withdrawn"),"",IF($J70="","",$J70+7)))</x:f>
      </x:c>
      <x:c r="M70" s="31"/>
      <x:c r="N70" s="31"/>
      <x:c r="O70" s="31"/>
      <x:c r="P70" s="31"/>
      <x:c r="Q70" s="34"/>
      <x:c r="R70" s="31"/>
      <x:c r="S70" s="31"/>
      <x:c r="T70" s="36" t="str">
        <x:f t="shared" ca="1" si="7">IF($C70="","",IF($K70="","",TODAY()-$K70))</x:f>
      </x:c>
      <x:c r="U70" s="36" t="str">
        <x:f t="shared" ca="1" si="8">IF($C70="","",IF($J70="","",TODAY()-$J70))</x:f>
      </x:c>
      <x:c r="V70" s="31" t="str">
        <x:f t="shared" ca="1" si="9">IF($C70="","",IF($L70="","No follow-up set",IF($L70&lt;TODAY(),"Overdue",IF($L70=TODAY(),"Due today",IF($L70&lt;=TODAY()+7,"Due soon","Scheduled")))))</x:f>
      </x:c>
      <x:c r="W70" s="31" t="str">
        <x:f t="shared" si="10">IF($C70="","",IF(OR($V70="Overdue",$V70="Due today",AND($T70&gt;=7,NOT(OR($A70="Rejected",$A70="Offer",$A70="Withdrawn")))),"Yes","No"))</x:f>
      </x:c>
      <x:c r="X70" s="31" t="str">
        <x:f t="shared" si="11">IF($C70="","",IF(OR($A70="Rejected",$A70="Offer",$A70="Withdrawn"),"Closed","Open"))</x:f>
      </x:c>
    </x:row>
    <x:row r="71" ht="19.5" customHeight="1">
      <x:c r="A71" s="31"/>
      <x:c r="B71" s="31"/>
      <x:c r="C71" s="31"/>
      <x:c r="D71" s="31"/>
      <x:c r="E71" s="31"/>
      <x:c r="F71" s="31"/>
      <x:c r="G71" s="31"/>
      <x:c r="H71" s="31"/>
      <x:c r="I71" s="31"/>
      <x:c r="J71" s="35"/>
      <x:c r="K71" s="35"/>
      <x:c r="L71" s="35" t="str">
        <x:f t="shared" si="6">IF($C71="","",IF(OR($A71="Rejected",$A71="Offer",$A71="Withdrawn"),"",IF($J71="","",$J71+7)))</x:f>
      </x:c>
      <x:c r="M71" s="31"/>
      <x:c r="N71" s="31"/>
      <x:c r="O71" s="31"/>
      <x:c r="P71" s="31"/>
      <x:c r="Q71" s="34"/>
      <x:c r="R71" s="31"/>
      <x:c r="S71" s="31"/>
      <x:c r="T71" s="36" t="str">
        <x:f t="shared" ca="1" si="7">IF($C71="","",IF($K71="","",TODAY()-$K71))</x:f>
      </x:c>
      <x:c r="U71" s="36" t="str">
        <x:f t="shared" ca="1" si="8">IF($C71="","",IF($J71="","",TODAY()-$J71))</x:f>
      </x:c>
      <x:c r="V71" s="31" t="str">
        <x:f t="shared" ca="1" si="9">IF($C71="","",IF($L71="","No follow-up set",IF($L71&lt;TODAY(),"Overdue",IF($L71=TODAY(),"Due today",IF($L71&lt;=TODAY()+7,"Due soon","Scheduled")))))</x:f>
      </x:c>
      <x:c r="W71" s="31" t="str">
        <x:f t="shared" si="10">IF($C71="","",IF(OR($V71="Overdue",$V71="Due today",AND($T71&gt;=7,NOT(OR($A71="Rejected",$A71="Offer",$A71="Withdrawn")))),"Yes","No"))</x:f>
      </x:c>
      <x:c r="X71" s="31" t="str">
        <x:f t="shared" si="11">IF($C71="","",IF(OR($A71="Rejected",$A71="Offer",$A71="Withdrawn"),"Closed","Open"))</x:f>
      </x:c>
    </x:row>
    <x:row r="72" ht="19.5" customHeight="1">
      <x:c r="A72" s="31"/>
      <x:c r="B72" s="31"/>
      <x:c r="C72" s="31"/>
      <x:c r="D72" s="31"/>
      <x:c r="E72" s="31"/>
      <x:c r="F72" s="31"/>
      <x:c r="G72" s="31"/>
      <x:c r="H72" s="31"/>
      <x:c r="I72" s="31"/>
      <x:c r="J72" s="35"/>
      <x:c r="K72" s="35"/>
      <x:c r="L72" s="35" t="str">
        <x:f t="shared" si="6">IF($C72="","",IF(OR($A72="Rejected",$A72="Offer",$A72="Withdrawn"),"",IF($J72="","",$J72+7)))</x:f>
      </x:c>
      <x:c r="M72" s="31"/>
      <x:c r="N72" s="31"/>
      <x:c r="O72" s="31"/>
      <x:c r="P72" s="31"/>
      <x:c r="Q72" s="34"/>
      <x:c r="R72" s="31"/>
      <x:c r="S72" s="31"/>
      <x:c r="T72" s="36" t="str">
        <x:f t="shared" ca="1" si="7">IF($C72="","",IF($K72="","",TODAY()-$K72))</x:f>
      </x:c>
      <x:c r="U72" s="36" t="str">
        <x:f t="shared" ca="1" si="8">IF($C72="","",IF($J72="","",TODAY()-$J72))</x:f>
      </x:c>
      <x:c r="V72" s="31" t="str">
        <x:f t="shared" ca="1" si="9">IF($C72="","",IF($L72="","No follow-up set",IF($L72&lt;TODAY(),"Overdue",IF($L72=TODAY(),"Due today",IF($L72&lt;=TODAY()+7,"Due soon","Scheduled")))))</x:f>
      </x:c>
      <x:c r="W72" s="31" t="str">
        <x:f t="shared" si="10">IF($C72="","",IF(OR($V72="Overdue",$V72="Due today",AND($T72&gt;=7,NOT(OR($A72="Rejected",$A72="Offer",$A72="Withdrawn")))),"Yes","No"))</x:f>
      </x:c>
      <x:c r="X72" s="31" t="str">
        <x:f t="shared" si="11">IF($C72="","",IF(OR($A72="Rejected",$A72="Offer",$A72="Withdrawn"),"Closed","Open"))</x:f>
      </x:c>
    </x:row>
    <x:row r="73" ht="19.5" customHeight="1">
      <x:c r="A73" s="31"/>
      <x:c r="B73" s="31"/>
      <x:c r="C73" s="31"/>
      <x:c r="D73" s="31"/>
      <x:c r="E73" s="31"/>
      <x:c r="F73" s="31"/>
      <x:c r="G73" s="31"/>
      <x:c r="H73" s="31"/>
      <x:c r="I73" s="31"/>
      <x:c r="J73" s="35"/>
      <x:c r="K73" s="35"/>
      <x:c r="L73" s="35" t="str">
        <x:f t="shared" si="6">IF($C73="","",IF(OR($A73="Rejected",$A73="Offer",$A73="Withdrawn"),"",IF($J73="","",$J73+7)))</x:f>
      </x:c>
      <x:c r="M73" s="31"/>
      <x:c r="N73" s="31"/>
      <x:c r="O73" s="31"/>
      <x:c r="P73" s="31"/>
      <x:c r="Q73" s="34"/>
      <x:c r="R73" s="31"/>
      <x:c r="S73" s="31"/>
      <x:c r="T73" s="36" t="str">
        <x:f t="shared" ca="1" si="7">IF($C73="","",IF($K73="","",TODAY()-$K73))</x:f>
      </x:c>
      <x:c r="U73" s="36" t="str">
        <x:f t="shared" ca="1" si="8">IF($C73="","",IF($J73="","",TODAY()-$J73))</x:f>
      </x:c>
      <x:c r="V73" s="31" t="str">
        <x:f t="shared" ca="1" si="9">IF($C73="","",IF($L73="","No follow-up set",IF($L73&lt;TODAY(),"Overdue",IF($L73=TODAY(),"Due today",IF($L73&lt;=TODAY()+7,"Due soon","Scheduled")))))</x:f>
      </x:c>
      <x:c r="W73" s="31" t="str">
        <x:f t="shared" si="10">IF($C73="","",IF(OR($V73="Overdue",$V73="Due today",AND($T73&gt;=7,NOT(OR($A73="Rejected",$A73="Offer",$A73="Withdrawn")))),"Yes","No"))</x:f>
      </x:c>
      <x:c r="X73" s="31" t="str">
        <x:f t="shared" si="11">IF($C73="","",IF(OR($A73="Rejected",$A73="Offer",$A73="Withdrawn"),"Closed","Open"))</x:f>
      </x:c>
    </x:row>
    <x:row r="74" ht="19.5" customHeight="1">
      <x:c r="A74" s="31"/>
      <x:c r="B74" s="31"/>
      <x:c r="C74" s="31"/>
      <x:c r="D74" s="31"/>
      <x:c r="E74" s="31"/>
      <x:c r="F74" s="31"/>
      <x:c r="G74" s="31"/>
      <x:c r="H74" s="31"/>
      <x:c r="I74" s="31"/>
      <x:c r="J74" s="35"/>
      <x:c r="K74" s="35"/>
      <x:c r="L74" s="35" t="str">
        <x:f t="shared" si="6">IF($C74="","",IF(OR($A74="Rejected",$A74="Offer",$A74="Withdrawn"),"",IF($J74="","",$J74+7)))</x:f>
      </x:c>
      <x:c r="M74" s="31"/>
      <x:c r="N74" s="31"/>
      <x:c r="O74" s="31"/>
      <x:c r="P74" s="31"/>
      <x:c r="Q74" s="34"/>
      <x:c r="R74" s="31"/>
      <x:c r="S74" s="31"/>
      <x:c r="T74" s="36" t="str">
        <x:f t="shared" ca="1" si="7">IF($C74="","",IF($K74="","",TODAY()-$K74))</x:f>
      </x:c>
      <x:c r="U74" s="36" t="str">
        <x:f t="shared" ca="1" si="8">IF($C74="","",IF($J74="","",TODAY()-$J74))</x:f>
      </x:c>
      <x:c r="V74" s="31" t="str">
        <x:f t="shared" ca="1" si="9">IF($C74="","",IF($L74="","No follow-up set",IF($L74&lt;TODAY(),"Overdue",IF($L74=TODAY(),"Due today",IF($L74&lt;=TODAY()+7,"Due soon","Scheduled")))))</x:f>
      </x:c>
      <x:c r="W74" s="31" t="str">
        <x:f t="shared" si="10">IF($C74="","",IF(OR($V74="Overdue",$V74="Due today",AND($T74&gt;=7,NOT(OR($A74="Rejected",$A74="Offer",$A74="Withdrawn")))),"Yes","No"))</x:f>
      </x:c>
      <x:c r="X74" s="31" t="str">
        <x:f t="shared" si="11">IF($C74="","",IF(OR($A74="Rejected",$A74="Offer",$A74="Withdrawn"),"Closed","Open"))</x:f>
      </x:c>
    </x:row>
    <x:row r="75" ht="19.5" customHeight="1">
      <x:c r="A75" s="31"/>
      <x:c r="B75" s="31"/>
      <x:c r="C75" s="31"/>
      <x:c r="D75" s="31"/>
      <x:c r="E75" s="31"/>
      <x:c r="F75" s="31"/>
      <x:c r="G75" s="31"/>
      <x:c r="H75" s="31"/>
      <x:c r="I75" s="31"/>
      <x:c r="J75" s="35"/>
      <x:c r="K75" s="35"/>
      <x:c r="L75" s="35" t="str">
        <x:f t="shared" si="6">IF($C75="","",IF(OR($A75="Rejected",$A75="Offer",$A75="Withdrawn"),"",IF($J75="","",$J75+7)))</x:f>
      </x:c>
      <x:c r="M75" s="31"/>
      <x:c r="N75" s="31"/>
      <x:c r="O75" s="31"/>
      <x:c r="P75" s="31"/>
      <x:c r="Q75" s="34"/>
      <x:c r="R75" s="31"/>
      <x:c r="S75" s="31"/>
      <x:c r="T75" s="36" t="str">
        <x:f t="shared" ca="1" si="7">IF($C75="","",IF($K75="","",TODAY()-$K75))</x:f>
      </x:c>
      <x:c r="U75" s="36" t="str">
        <x:f t="shared" ca="1" si="8">IF($C75="","",IF($J75="","",TODAY()-$J75))</x:f>
      </x:c>
      <x:c r="V75" s="31" t="str">
        <x:f t="shared" ca="1" si="9">IF($C75="","",IF($L75="","No follow-up set",IF($L75&lt;TODAY(),"Overdue",IF($L75=TODAY(),"Due today",IF($L75&lt;=TODAY()+7,"Due soon","Scheduled")))))</x:f>
      </x:c>
      <x:c r="W75" s="31" t="str">
        <x:f t="shared" si="10">IF($C75="","",IF(OR($V75="Overdue",$V75="Due today",AND($T75&gt;=7,NOT(OR($A75="Rejected",$A75="Offer",$A75="Withdrawn")))),"Yes","No"))</x:f>
      </x:c>
      <x:c r="X75" s="31" t="str">
        <x:f t="shared" si="11">IF($C75="","",IF(OR($A75="Rejected",$A75="Offer",$A75="Withdrawn"),"Closed","Open"))</x:f>
      </x:c>
    </x:row>
    <x:row r="76" ht="19.5" customHeight="1">
      <x:c r="A76" s="31"/>
      <x:c r="B76" s="31"/>
      <x:c r="C76" s="31"/>
      <x:c r="D76" s="31"/>
      <x:c r="E76" s="31"/>
      <x:c r="F76" s="31"/>
      <x:c r="G76" s="31"/>
      <x:c r="H76" s="31"/>
      <x:c r="I76" s="31"/>
      <x:c r="J76" s="35"/>
      <x:c r="K76" s="35"/>
      <x:c r="L76" s="35" t="str">
        <x:f t="shared" si="6">IF($C76="","",IF(OR($A76="Rejected",$A76="Offer",$A76="Withdrawn"),"",IF($J76="","",$J76+7)))</x:f>
      </x:c>
      <x:c r="M76" s="31"/>
      <x:c r="N76" s="31"/>
      <x:c r="O76" s="31"/>
      <x:c r="P76" s="31"/>
      <x:c r="Q76" s="34"/>
      <x:c r="R76" s="31"/>
      <x:c r="S76" s="31"/>
      <x:c r="T76" s="36" t="str">
        <x:f t="shared" ca="1" si="7">IF($C76="","",IF($K76="","",TODAY()-$K76))</x:f>
      </x:c>
      <x:c r="U76" s="36" t="str">
        <x:f t="shared" ca="1" si="8">IF($C76="","",IF($J76="","",TODAY()-$J76))</x:f>
      </x:c>
      <x:c r="V76" s="31" t="str">
        <x:f t="shared" ca="1" si="9">IF($C76="","",IF($L76="","No follow-up set",IF($L76&lt;TODAY(),"Overdue",IF($L76=TODAY(),"Due today",IF($L76&lt;=TODAY()+7,"Due soon","Scheduled")))))</x:f>
      </x:c>
      <x:c r="W76" s="31" t="str">
        <x:f t="shared" si="10">IF($C76="","",IF(OR($V76="Overdue",$V76="Due today",AND($T76&gt;=7,NOT(OR($A76="Rejected",$A76="Offer",$A76="Withdrawn")))),"Yes","No"))</x:f>
      </x:c>
      <x:c r="X76" s="31" t="str">
        <x:f t="shared" si="11">IF($C76="","",IF(OR($A76="Rejected",$A76="Offer",$A76="Withdrawn"),"Closed","Open"))</x:f>
      </x:c>
    </x:row>
    <x:row r="77" ht="19.5" customHeight="1">
      <x:c r="A77" s="31"/>
      <x:c r="B77" s="31"/>
      <x:c r="C77" s="31"/>
      <x:c r="D77" s="31"/>
      <x:c r="E77" s="31"/>
      <x:c r="F77" s="31"/>
      <x:c r="G77" s="31"/>
      <x:c r="H77" s="31"/>
      <x:c r="I77" s="31"/>
      <x:c r="J77" s="35"/>
      <x:c r="K77" s="35"/>
      <x:c r="L77" s="35" t="str">
        <x:f t="shared" si="6">IF($C77="","",IF(OR($A77="Rejected",$A77="Offer",$A77="Withdrawn"),"",IF($J77="","",$J77+7)))</x:f>
      </x:c>
      <x:c r="M77" s="31"/>
      <x:c r="N77" s="31"/>
      <x:c r="O77" s="31"/>
      <x:c r="P77" s="31"/>
      <x:c r="Q77" s="34"/>
      <x:c r="R77" s="31"/>
      <x:c r="S77" s="31"/>
      <x:c r="T77" s="36" t="str">
        <x:f t="shared" ca="1" si="7">IF($C77="","",IF($K77="","",TODAY()-$K77))</x:f>
      </x:c>
      <x:c r="U77" s="36" t="str">
        <x:f t="shared" ca="1" si="8">IF($C77="","",IF($J77="","",TODAY()-$J77))</x:f>
      </x:c>
      <x:c r="V77" s="31" t="str">
        <x:f t="shared" ca="1" si="9">IF($C77="","",IF($L77="","No follow-up set",IF($L77&lt;TODAY(),"Overdue",IF($L77=TODAY(),"Due today",IF($L77&lt;=TODAY()+7,"Due soon","Scheduled")))))</x:f>
      </x:c>
      <x:c r="W77" s="31" t="str">
        <x:f t="shared" si="10">IF($C77="","",IF(OR($V77="Overdue",$V77="Due today",AND($T77&gt;=7,NOT(OR($A77="Rejected",$A77="Offer",$A77="Withdrawn")))),"Yes","No"))</x:f>
      </x:c>
      <x:c r="X77" s="31" t="str">
        <x:f t="shared" si="11">IF($C77="","",IF(OR($A77="Rejected",$A77="Offer",$A77="Withdrawn"),"Closed","Open"))</x:f>
      </x:c>
    </x:row>
    <x:row r="78" ht="19.5" customHeight="1">
      <x:c r="A78" s="31"/>
      <x:c r="B78" s="31"/>
      <x:c r="C78" s="31"/>
      <x:c r="D78" s="31"/>
      <x:c r="E78" s="31"/>
      <x:c r="F78" s="31"/>
      <x:c r="G78" s="31"/>
      <x:c r="H78" s="31"/>
      <x:c r="I78" s="31"/>
      <x:c r="J78" s="35"/>
      <x:c r="K78" s="35"/>
      <x:c r="L78" s="35" t="str">
        <x:f t="shared" si="6">IF($C78="","",IF(OR($A78="Rejected",$A78="Offer",$A78="Withdrawn"),"",IF($J78="","",$J78+7)))</x:f>
      </x:c>
      <x:c r="M78" s="31"/>
      <x:c r="N78" s="31"/>
      <x:c r="O78" s="31"/>
      <x:c r="P78" s="31"/>
      <x:c r="Q78" s="34"/>
      <x:c r="R78" s="31"/>
      <x:c r="S78" s="31"/>
      <x:c r="T78" s="36" t="str">
        <x:f t="shared" ca="1" si="7">IF($C78="","",IF($K78="","",TODAY()-$K78))</x:f>
      </x:c>
      <x:c r="U78" s="36" t="str">
        <x:f t="shared" ca="1" si="8">IF($C78="","",IF($J78="","",TODAY()-$J78))</x:f>
      </x:c>
      <x:c r="V78" s="31" t="str">
        <x:f t="shared" ca="1" si="9">IF($C78="","",IF($L78="","No follow-up set",IF($L78&lt;TODAY(),"Overdue",IF($L78=TODAY(),"Due today",IF($L78&lt;=TODAY()+7,"Due soon","Scheduled")))))</x:f>
      </x:c>
      <x:c r="W78" s="31" t="str">
        <x:f t="shared" si="10">IF($C78="","",IF(OR($V78="Overdue",$V78="Due today",AND($T78&gt;=7,NOT(OR($A78="Rejected",$A78="Offer",$A78="Withdrawn")))),"Yes","No"))</x:f>
      </x:c>
      <x:c r="X78" s="31" t="str">
        <x:f t="shared" si="11">IF($C78="","",IF(OR($A78="Rejected",$A78="Offer",$A78="Withdrawn"),"Closed","Open"))</x:f>
      </x:c>
    </x:row>
    <x:row r="79" ht="19.5" customHeight="1">
      <x:c r="A79" s="31"/>
      <x:c r="B79" s="31"/>
      <x:c r="C79" s="31"/>
      <x:c r="D79" s="31"/>
      <x:c r="E79" s="31"/>
      <x:c r="F79" s="31"/>
      <x:c r="G79" s="31"/>
      <x:c r="H79" s="31"/>
      <x:c r="I79" s="31"/>
      <x:c r="J79" s="35"/>
      <x:c r="K79" s="35"/>
      <x:c r="L79" s="35" t="str">
        <x:f t="shared" si="6">IF($C79="","",IF(OR($A79="Rejected",$A79="Offer",$A79="Withdrawn"),"",IF($J79="","",$J79+7)))</x:f>
      </x:c>
      <x:c r="M79" s="31"/>
      <x:c r="N79" s="31"/>
      <x:c r="O79" s="31"/>
      <x:c r="P79" s="31"/>
      <x:c r="Q79" s="34"/>
      <x:c r="R79" s="31"/>
      <x:c r="S79" s="31"/>
      <x:c r="T79" s="36" t="str">
        <x:f t="shared" ca="1" si="7">IF($C79="","",IF($K79="","",TODAY()-$K79))</x:f>
      </x:c>
      <x:c r="U79" s="36" t="str">
        <x:f t="shared" ca="1" si="8">IF($C79="","",IF($J79="","",TODAY()-$J79))</x:f>
      </x:c>
      <x:c r="V79" s="31" t="str">
        <x:f t="shared" ca="1" si="9">IF($C79="","",IF($L79="","No follow-up set",IF($L79&lt;TODAY(),"Overdue",IF($L79=TODAY(),"Due today",IF($L79&lt;=TODAY()+7,"Due soon","Scheduled")))))</x:f>
      </x:c>
      <x:c r="W79" s="31" t="str">
        <x:f t="shared" si="10">IF($C79="","",IF(OR($V79="Overdue",$V79="Due today",AND($T79&gt;=7,NOT(OR($A79="Rejected",$A79="Offer",$A79="Withdrawn")))),"Yes","No"))</x:f>
      </x:c>
      <x:c r="X79" s="31" t="str">
        <x:f t="shared" si="11">IF($C79="","",IF(OR($A79="Rejected",$A79="Offer",$A79="Withdrawn"),"Closed","Open"))</x:f>
      </x:c>
    </x:row>
    <x:row r="80" ht="19.5" customHeight="1">
      <x:c r="A80" s="31"/>
      <x:c r="B80" s="31"/>
      <x:c r="C80" s="31"/>
      <x:c r="D80" s="31"/>
      <x:c r="E80" s="31"/>
      <x:c r="F80" s="31"/>
      <x:c r="G80" s="31"/>
      <x:c r="H80" s="31"/>
      <x:c r="I80" s="31"/>
      <x:c r="J80" s="35"/>
      <x:c r="K80" s="35"/>
      <x:c r="L80" s="35" t="str">
        <x:f t="shared" si="6">IF($C80="","",IF(OR($A80="Rejected",$A80="Offer",$A80="Withdrawn"),"",IF($J80="","",$J80+7)))</x:f>
      </x:c>
      <x:c r="M80" s="31"/>
      <x:c r="N80" s="31"/>
      <x:c r="O80" s="31"/>
      <x:c r="P80" s="31"/>
      <x:c r="Q80" s="34"/>
      <x:c r="R80" s="31"/>
      <x:c r="S80" s="31"/>
      <x:c r="T80" s="36" t="str">
        <x:f t="shared" ca="1" si="7">IF($C80="","",IF($K80="","",TODAY()-$K80))</x:f>
      </x:c>
      <x:c r="U80" s="36" t="str">
        <x:f t="shared" ca="1" si="8">IF($C80="","",IF($J80="","",TODAY()-$J80))</x:f>
      </x:c>
      <x:c r="V80" s="31" t="str">
        <x:f t="shared" ca="1" si="9">IF($C80="","",IF($L80="","No follow-up set",IF($L80&lt;TODAY(),"Overdue",IF($L80=TODAY(),"Due today",IF($L80&lt;=TODAY()+7,"Due soon","Scheduled")))))</x:f>
      </x:c>
      <x:c r="W80" s="31" t="str">
        <x:f t="shared" si="10">IF($C80="","",IF(OR($V80="Overdue",$V80="Due today",AND($T80&gt;=7,NOT(OR($A80="Rejected",$A80="Offer",$A80="Withdrawn")))),"Yes","No"))</x:f>
      </x:c>
      <x:c r="X80" s="31" t="str">
        <x:f t="shared" si="11">IF($C80="","",IF(OR($A80="Rejected",$A80="Offer",$A80="Withdrawn"),"Closed","Open"))</x:f>
      </x:c>
    </x:row>
    <x:row r="81" ht="19.5" customHeight="1">
      <x:c r="A81" s="31"/>
      <x:c r="B81" s="31"/>
      <x:c r="C81" s="31"/>
      <x:c r="D81" s="31"/>
      <x:c r="E81" s="31"/>
      <x:c r="F81" s="31"/>
      <x:c r="G81" s="31"/>
      <x:c r="H81" s="31"/>
      <x:c r="I81" s="31"/>
      <x:c r="J81" s="35"/>
      <x:c r="K81" s="35"/>
      <x:c r="L81" s="35" t="str">
        <x:f t="shared" si="6">IF($C81="","",IF(OR($A81="Rejected",$A81="Offer",$A81="Withdrawn"),"",IF($J81="","",$J81+7)))</x:f>
      </x:c>
      <x:c r="M81" s="31"/>
      <x:c r="N81" s="31"/>
      <x:c r="O81" s="31"/>
      <x:c r="P81" s="31"/>
      <x:c r="Q81" s="34"/>
      <x:c r="R81" s="31"/>
      <x:c r="S81" s="31"/>
      <x:c r="T81" s="36" t="str">
        <x:f t="shared" ca="1" si="7">IF($C81="","",IF($K81="","",TODAY()-$K81))</x:f>
      </x:c>
      <x:c r="U81" s="36" t="str">
        <x:f t="shared" ca="1" si="8">IF($C81="","",IF($J81="","",TODAY()-$J81))</x:f>
      </x:c>
      <x:c r="V81" s="31" t="str">
        <x:f t="shared" ca="1" si="9">IF($C81="","",IF($L81="","No follow-up set",IF($L81&lt;TODAY(),"Overdue",IF($L81=TODAY(),"Due today",IF($L81&lt;=TODAY()+7,"Due soon","Scheduled")))))</x:f>
      </x:c>
      <x:c r="W81" s="31" t="str">
        <x:f t="shared" si="10">IF($C81="","",IF(OR($V81="Overdue",$V81="Due today",AND($T81&gt;=7,NOT(OR($A81="Rejected",$A81="Offer",$A81="Withdrawn")))),"Yes","No"))</x:f>
      </x:c>
      <x:c r="X81" s="31" t="str">
        <x:f t="shared" si="11">IF($C81="","",IF(OR($A81="Rejected",$A81="Offer",$A81="Withdrawn"),"Closed","Open"))</x:f>
      </x:c>
    </x:row>
    <x:row r="82" ht="19.5" customHeight="1">
      <x:c r="A82" s="31"/>
      <x:c r="B82" s="31"/>
      <x:c r="C82" s="31"/>
      <x:c r="D82" s="31"/>
      <x:c r="E82" s="31"/>
      <x:c r="F82" s="31"/>
      <x:c r="G82" s="31"/>
      <x:c r="H82" s="31"/>
      <x:c r="I82" s="31"/>
      <x:c r="J82" s="35"/>
      <x:c r="K82" s="35"/>
      <x:c r="L82" s="35" t="str">
        <x:f t="shared" si="6">IF($C82="","",IF(OR($A82="Rejected",$A82="Offer",$A82="Withdrawn"),"",IF($J82="","",$J82+7)))</x:f>
      </x:c>
      <x:c r="M82" s="31"/>
      <x:c r="N82" s="31"/>
      <x:c r="O82" s="31"/>
      <x:c r="P82" s="31"/>
      <x:c r="Q82" s="34"/>
      <x:c r="R82" s="31"/>
      <x:c r="S82" s="31"/>
      <x:c r="T82" s="36" t="str">
        <x:f t="shared" ca="1" si="7">IF($C82="","",IF($K82="","",TODAY()-$K82))</x:f>
      </x:c>
      <x:c r="U82" s="36" t="str">
        <x:f t="shared" ca="1" si="8">IF($C82="","",IF($J82="","",TODAY()-$J82))</x:f>
      </x:c>
      <x:c r="V82" s="31" t="str">
        <x:f t="shared" ca="1" si="9">IF($C82="","",IF($L82="","No follow-up set",IF($L82&lt;TODAY(),"Overdue",IF($L82=TODAY(),"Due today",IF($L82&lt;=TODAY()+7,"Due soon","Scheduled")))))</x:f>
      </x:c>
      <x:c r="W82" s="31" t="str">
        <x:f t="shared" si="10">IF($C82="","",IF(OR($V82="Overdue",$V82="Due today",AND($T82&gt;=7,NOT(OR($A82="Rejected",$A82="Offer",$A82="Withdrawn")))),"Yes","No"))</x:f>
      </x:c>
      <x:c r="X82" s="31" t="str">
        <x:f t="shared" si="11">IF($C82="","",IF(OR($A82="Rejected",$A82="Offer",$A82="Withdrawn"),"Closed","Open"))</x:f>
      </x:c>
    </x:row>
    <x:row r="83" ht="19.5" customHeight="1">
      <x:c r="A83" s="31"/>
      <x:c r="B83" s="31"/>
      <x:c r="C83" s="31"/>
      <x:c r="D83" s="31"/>
      <x:c r="E83" s="31"/>
      <x:c r="F83" s="31"/>
      <x:c r="G83" s="31"/>
      <x:c r="H83" s="31"/>
      <x:c r="I83" s="31"/>
      <x:c r="J83" s="35"/>
      <x:c r="K83" s="35"/>
      <x:c r="L83" s="35" t="str">
        <x:f t="shared" si="6">IF($C83="","",IF(OR($A83="Rejected",$A83="Offer",$A83="Withdrawn"),"",IF($J83="","",$J83+7)))</x:f>
      </x:c>
      <x:c r="M83" s="31"/>
      <x:c r="N83" s="31"/>
      <x:c r="O83" s="31"/>
      <x:c r="P83" s="31"/>
      <x:c r="Q83" s="34"/>
      <x:c r="R83" s="31"/>
      <x:c r="S83" s="31"/>
      <x:c r="T83" s="36" t="str">
        <x:f t="shared" ca="1" si="7">IF($C83="","",IF($K83="","",TODAY()-$K83))</x:f>
      </x:c>
      <x:c r="U83" s="36" t="str">
        <x:f t="shared" ca="1" si="8">IF($C83="","",IF($J83="","",TODAY()-$J83))</x:f>
      </x:c>
      <x:c r="V83" s="31" t="str">
        <x:f t="shared" ca="1" si="9">IF($C83="","",IF($L83="","No follow-up set",IF($L83&lt;TODAY(),"Overdue",IF($L83=TODAY(),"Due today",IF($L83&lt;=TODAY()+7,"Due soon","Scheduled")))))</x:f>
      </x:c>
      <x:c r="W83" s="31" t="str">
        <x:f t="shared" si="10">IF($C83="","",IF(OR($V83="Overdue",$V83="Due today",AND($T83&gt;=7,NOT(OR($A83="Rejected",$A83="Offer",$A83="Withdrawn")))),"Yes","No"))</x:f>
      </x:c>
      <x:c r="X83" s="31" t="str">
        <x:f t="shared" si="11">IF($C83="","",IF(OR($A83="Rejected",$A83="Offer",$A83="Withdrawn"),"Closed","Open"))</x:f>
      </x:c>
    </x:row>
    <x:row r="84" ht="19.5" customHeight="1">
      <x:c r="A84" s="31"/>
      <x:c r="B84" s="31"/>
      <x:c r="C84" s="31"/>
      <x:c r="D84" s="31"/>
      <x:c r="E84" s="31"/>
      <x:c r="F84" s="31"/>
      <x:c r="G84" s="31"/>
      <x:c r="H84" s="31"/>
      <x:c r="I84" s="31"/>
      <x:c r="J84" s="35"/>
      <x:c r="K84" s="35"/>
      <x:c r="L84" s="35" t="str">
        <x:f t="shared" si="6">IF($C84="","",IF(OR($A84="Rejected",$A84="Offer",$A84="Withdrawn"),"",IF($J84="","",$J84+7)))</x:f>
      </x:c>
      <x:c r="M84" s="31"/>
      <x:c r="N84" s="31"/>
      <x:c r="O84" s="31"/>
      <x:c r="P84" s="31"/>
      <x:c r="Q84" s="34"/>
      <x:c r="R84" s="31"/>
      <x:c r="S84" s="31"/>
      <x:c r="T84" s="36" t="str">
        <x:f t="shared" ca="1" si="7">IF($C84="","",IF($K84="","",TODAY()-$K84))</x:f>
      </x:c>
      <x:c r="U84" s="36" t="str">
        <x:f t="shared" ca="1" si="8">IF($C84="","",IF($J84="","",TODAY()-$J84))</x:f>
      </x:c>
      <x:c r="V84" s="31" t="str">
        <x:f t="shared" ca="1" si="9">IF($C84="","",IF($L84="","No follow-up set",IF($L84&lt;TODAY(),"Overdue",IF($L84=TODAY(),"Due today",IF($L84&lt;=TODAY()+7,"Due soon","Scheduled")))))</x:f>
      </x:c>
      <x:c r="W84" s="31" t="str">
        <x:f t="shared" si="10">IF($C84="","",IF(OR($V84="Overdue",$V84="Due today",AND($T84&gt;=7,NOT(OR($A84="Rejected",$A84="Offer",$A84="Withdrawn")))),"Yes","No"))</x:f>
      </x:c>
      <x:c r="X84" s="31" t="str">
        <x:f t="shared" si="11">IF($C84="","",IF(OR($A84="Rejected",$A84="Offer",$A84="Withdrawn"),"Closed","Open"))</x:f>
      </x:c>
    </x:row>
    <x:row r="85" ht="19.5" customHeight="1">
      <x:c r="A85" s="31"/>
      <x:c r="B85" s="31"/>
      <x:c r="C85" s="31"/>
      <x:c r="D85" s="31"/>
      <x:c r="E85" s="31"/>
      <x:c r="F85" s="31"/>
      <x:c r="G85" s="31"/>
      <x:c r="H85" s="31"/>
      <x:c r="I85" s="31"/>
      <x:c r="J85" s="35"/>
      <x:c r="K85" s="35"/>
      <x:c r="L85" s="35" t="str">
        <x:f t="shared" si="6">IF($C85="","",IF(OR($A85="Rejected",$A85="Offer",$A85="Withdrawn"),"",IF($J85="","",$J85+7)))</x:f>
      </x:c>
      <x:c r="M85" s="31"/>
      <x:c r="N85" s="31"/>
      <x:c r="O85" s="31"/>
      <x:c r="P85" s="31"/>
      <x:c r="Q85" s="34"/>
      <x:c r="R85" s="31"/>
      <x:c r="S85" s="31"/>
      <x:c r="T85" s="36" t="str">
        <x:f t="shared" ca="1" si="7">IF($C85="","",IF($K85="","",TODAY()-$K85))</x:f>
      </x:c>
      <x:c r="U85" s="36" t="str">
        <x:f t="shared" ca="1" si="8">IF($C85="","",IF($J85="","",TODAY()-$J85))</x:f>
      </x:c>
      <x:c r="V85" s="31" t="str">
        <x:f t="shared" ca="1" si="9">IF($C85="","",IF($L85="","No follow-up set",IF($L85&lt;TODAY(),"Overdue",IF($L85=TODAY(),"Due today",IF($L85&lt;=TODAY()+7,"Due soon","Scheduled")))))</x:f>
      </x:c>
      <x:c r="W85" s="31" t="str">
        <x:f t="shared" si="10">IF($C85="","",IF(OR($V85="Overdue",$V85="Due today",AND($T85&gt;=7,NOT(OR($A85="Rejected",$A85="Offer",$A85="Withdrawn")))),"Yes","No"))</x:f>
      </x:c>
      <x:c r="X85" s="31" t="str">
        <x:f t="shared" si="11">IF($C85="","",IF(OR($A85="Rejected",$A85="Offer",$A85="Withdrawn"),"Closed","Open"))</x:f>
      </x:c>
    </x:row>
    <x:row r="86" ht="19.5" customHeight="1">
      <x:c r="A86" s="31"/>
      <x:c r="B86" s="31"/>
      <x:c r="C86" s="31"/>
      <x:c r="D86" s="31"/>
      <x:c r="E86" s="31"/>
      <x:c r="F86" s="31"/>
      <x:c r="G86" s="31"/>
      <x:c r="H86" s="31"/>
      <x:c r="I86" s="31"/>
      <x:c r="J86" s="35"/>
      <x:c r="K86" s="35"/>
      <x:c r="L86" s="35" t="str">
        <x:f t="shared" si="6">IF($C86="","",IF(OR($A86="Rejected",$A86="Offer",$A86="Withdrawn"),"",IF($J86="","",$J86+7)))</x:f>
      </x:c>
      <x:c r="M86" s="31"/>
      <x:c r="N86" s="31"/>
      <x:c r="O86" s="31"/>
      <x:c r="P86" s="31"/>
      <x:c r="Q86" s="34"/>
      <x:c r="R86" s="31"/>
      <x:c r="S86" s="31"/>
      <x:c r="T86" s="36" t="str">
        <x:f t="shared" ca="1" si="7">IF($C86="","",IF($K86="","",TODAY()-$K86))</x:f>
      </x:c>
      <x:c r="U86" s="36" t="str">
        <x:f t="shared" ca="1" si="8">IF($C86="","",IF($J86="","",TODAY()-$J86))</x:f>
      </x:c>
      <x:c r="V86" s="31" t="str">
        <x:f t="shared" ca="1" si="9">IF($C86="","",IF($L86="","No follow-up set",IF($L86&lt;TODAY(),"Overdue",IF($L86=TODAY(),"Due today",IF($L86&lt;=TODAY()+7,"Due soon","Scheduled")))))</x:f>
      </x:c>
      <x:c r="W86" s="31" t="str">
        <x:f t="shared" si="10">IF($C86="","",IF(OR($V86="Overdue",$V86="Due today",AND($T86&gt;=7,NOT(OR($A86="Rejected",$A86="Offer",$A86="Withdrawn")))),"Yes","No"))</x:f>
      </x:c>
      <x:c r="X86" s="31" t="str">
        <x:f t="shared" si="11">IF($C86="","",IF(OR($A86="Rejected",$A86="Offer",$A86="Withdrawn"),"Closed","Open"))</x:f>
      </x:c>
    </x:row>
    <x:row r="87" ht="19.5" customHeight="1">
      <x:c r="A87" s="31"/>
      <x:c r="B87" s="31"/>
      <x:c r="C87" s="31"/>
      <x:c r="D87" s="31"/>
      <x:c r="E87" s="31"/>
      <x:c r="F87" s="31"/>
      <x:c r="G87" s="31"/>
      <x:c r="H87" s="31"/>
      <x:c r="I87" s="31"/>
      <x:c r="J87" s="35"/>
      <x:c r="K87" s="35"/>
      <x:c r="L87" s="35" t="str">
        <x:f t="shared" si="6">IF($C87="","",IF(OR($A87="Rejected",$A87="Offer",$A87="Withdrawn"),"",IF($J87="","",$J87+7)))</x:f>
      </x:c>
      <x:c r="M87" s="31"/>
      <x:c r="N87" s="31"/>
      <x:c r="O87" s="31"/>
      <x:c r="P87" s="31"/>
      <x:c r="Q87" s="34"/>
      <x:c r="R87" s="31"/>
      <x:c r="S87" s="31"/>
      <x:c r="T87" s="36" t="str">
        <x:f t="shared" ca="1" si="7">IF($C87="","",IF($K87="","",TODAY()-$K87))</x:f>
      </x:c>
      <x:c r="U87" s="36" t="str">
        <x:f t="shared" ca="1" si="8">IF($C87="","",IF($J87="","",TODAY()-$J87))</x:f>
      </x:c>
      <x:c r="V87" s="31" t="str">
        <x:f t="shared" ca="1" si="9">IF($C87="","",IF($L87="","No follow-up set",IF($L87&lt;TODAY(),"Overdue",IF($L87=TODAY(),"Due today",IF($L87&lt;=TODAY()+7,"Due soon","Scheduled")))))</x:f>
      </x:c>
      <x:c r="W87" s="31" t="str">
        <x:f t="shared" si="10">IF($C87="","",IF(OR($V87="Overdue",$V87="Due today",AND($T87&gt;=7,NOT(OR($A87="Rejected",$A87="Offer",$A87="Withdrawn")))),"Yes","No"))</x:f>
      </x:c>
      <x:c r="X87" s="31" t="str">
        <x:f t="shared" si="11">IF($C87="","",IF(OR($A87="Rejected",$A87="Offer",$A87="Withdrawn"),"Closed","Open"))</x:f>
      </x:c>
    </x:row>
    <x:row r="88" ht="19.5" customHeight="1">
      <x:c r="A88" s="31"/>
      <x:c r="B88" s="31"/>
      <x:c r="C88" s="31"/>
      <x:c r="D88" s="31"/>
      <x:c r="E88" s="31"/>
      <x:c r="F88" s="31"/>
      <x:c r="G88" s="31"/>
      <x:c r="H88" s="31"/>
      <x:c r="I88" s="31"/>
      <x:c r="J88" s="35"/>
      <x:c r="K88" s="35"/>
      <x:c r="L88" s="35" t="str">
        <x:f t="shared" si="6">IF($C88="","",IF(OR($A88="Rejected",$A88="Offer",$A88="Withdrawn"),"",IF($J88="","",$J88+7)))</x:f>
      </x:c>
      <x:c r="M88" s="31"/>
      <x:c r="N88" s="31"/>
      <x:c r="O88" s="31"/>
      <x:c r="P88" s="31"/>
      <x:c r="Q88" s="34"/>
      <x:c r="R88" s="31"/>
      <x:c r="S88" s="31"/>
      <x:c r="T88" s="36" t="str">
        <x:f t="shared" ca="1" si="7">IF($C88="","",IF($K88="","",TODAY()-$K88))</x:f>
      </x:c>
      <x:c r="U88" s="36" t="str">
        <x:f t="shared" ca="1" si="8">IF($C88="","",IF($J88="","",TODAY()-$J88))</x:f>
      </x:c>
      <x:c r="V88" s="31" t="str">
        <x:f t="shared" ca="1" si="9">IF($C88="","",IF($L88="","No follow-up set",IF($L88&lt;TODAY(),"Overdue",IF($L88=TODAY(),"Due today",IF($L88&lt;=TODAY()+7,"Due soon","Scheduled")))))</x:f>
      </x:c>
      <x:c r="W88" s="31" t="str">
        <x:f t="shared" si="10">IF($C88="","",IF(OR($V88="Overdue",$V88="Due today",AND($T88&gt;=7,NOT(OR($A88="Rejected",$A88="Offer",$A88="Withdrawn")))),"Yes","No"))</x:f>
      </x:c>
      <x:c r="X88" s="31" t="str">
        <x:f t="shared" si="11">IF($C88="","",IF(OR($A88="Rejected",$A88="Offer",$A88="Withdrawn"),"Closed","Open"))</x:f>
      </x:c>
    </x:row>
    <x:row r="89" ht="19.5" customHeight="1">
      <x:c r="A89" s="31"/>
      <x:c r="B89" s="31"/>
      <x:c r="C89" s="31"/>
      <x:c r="D89" s="31"/>
      <x:c r="E89" s="31"/>
      <x:c r="F89" s="31"/>
      <x:c r="G89" s="31"/>
      <x:c r="H89" s="31"/>
      <x:c r="I89" s="31"/>
      <x:c r="J89" s="35"/>
      <x:c r="K89" s="35"/>
      <x:c r="L89" s="35" t="str">
        <x:f t="shared" si="6">IF($C89="","",IF(OR($A89="Rejected",$A89="Offer",$A89="Withdrawn"),"",IF($J89="","",$J89+7)))</x:f>
      </x:c>
      <x:c r="M89" s="31"/>
      <x:c r="N89" s="31"/>
      <x:c r="O89" s="31"/>
      <x:c r="P89" s="31"/>
      <x:c r="Q89" s="34"/>
      <x:c r="R89" s="31"/>
      <x:c r="S89" s="31"/>
      <x:c r="T89" s="36" t="str">
        <x:f t="shared" ca="1" si="7">IF($C89="","",IF($K89="","",TODAY()-$K89))</x:f>
      </x:c>
      <x:c r="U89" s="36" t="str">
        <x:f t="shared" ca="1" si="8">IF($C89="","",IF($J89="","",TODAY()-$J89))</x:f>
      </x:c>
      <x:c r="V89" s="31" t="str">
        <x:f t="shared" ca="1" si="9">IF($C89="","",IF($L89="","No follow-up set",IF($L89&lt;TODAY(),"Overdue",IF($L89=TODAY(),"Due today",IF($L89&lt;=TODAY()+7,"Due soon","Scheduled")))))</x:f>
      </x:c>
      <x:c r="W89" s="31" t="str">
        <x:f t="shared" si="10">IF($C89="","",IF(OR($V89="Overdue",$V89="Due today",AND($T89&gt;=7,NOT(OR($A89="Rejected",$A89="Offer",$A89="Withdrawn")))),"Yes","No"))</x:f>
      </x:c>
      <x:c r="X89" s="31" t="str">
        <x:f t="shared" si="11">IF($C89="","",IF(OR($A89="Rejected",$A89="Offer",$A89="Withdrawn"),"Closed","Open"))</x:f>
      </x:c>
    </x:row>
    <x:row r="90" ht="19.5" customHeight="1">
      <x:c r="A90" s="31"/>
      <x:c r="B90" s="31"/>
      <x:c r="C90" s="31"/>
      <x:c r="D90" s="31"/>
      <x:c r="E90" s="31"/>
      <x:c r="F90" s="31"/>
      <x:c r="G90" s="31"/>
      <x:c r="H90" s="31"/>
      <x:c r="I90" s="31"/>
      <x:c r="J90" s="35"/>
      <x:c r="K90" s="35"/>
      <x:c r="L90" s="35" t="str">
        <x:f t="shared" si="6">IF($C90="","",IF(OR($A90="Rejected",$A90="Offer",$A90="Withdrawn"),"",IF($J90="","",$J90+7)))</x:f>
      </x:c>
      <x:c r="M90" s="31"/>
      <x:c r="N90" s="31"/>
      <x:c r="O90" s="31"/>
      <x:c r="P90" s="31"/>
      <x:c r="Q90" s="34"/>
      <x:c r="R90" s="31"/>
      <x:c r="S90" s="31"/>
      <x:c r="T90" s="36" t="str">
        <x:f t="shared" ca="1" si="7">IF($C90="","",IF($K90="","",TODAY()-$K90))</x:f>
      </x:c>
      <x:c r="U90" s="36" t="str">
        <x:f t="shared" ca="1" si="8">IF($C90="","",IF($J90="","",TODAY()-$J90))</x:f>
      </x:c>
      <x:c r="V90" s="31" t="str">
        <x:f t="shared" ca="1" si="9">IF($C90="","",IF($L90="","No follow-up set",IF($L90&lt;TODAY(),"Overdue",IF($L90=TODAY(),"Due today",IF($L90&lt;=TODAY()+7,"Due soon","Scheduled")))))</x:f>
      </x:c>
      <x:c r="W90" s="31" t="str">
        <x:f t="shared" si="10">IF($C90="","",IF(OR($V90="Overdue",$V90="Due today",AND($T90&gt;=7,NOT(OR($A90="Rejected",$A90="Offer",$A90="Withdrawn")))),"Yes","No"))</x:f>
      </x:c>
      <x:c r="X90" s="31" t="str">
        <x:f t="shared" si="11">IF($C90="","",IF(OR($A90="Rejected",$A90="Offer",$A90="Withdrawn"),"Closed","Open"))</x:f>
      </x:c>
    </x:row>
    <x:row r="91" ht="19.5" customHeight="1">
      <x:c r="A91" s="31"/>
      <x:c r="B91" s="31"/>
      <x:c r="C91" s="31"/>
      <x:c r="D91" s="31"/>
      <x:c r="E91" s="31"/>
      <x:c r="F91" s="31"/>
      <x:c r="G91" s="31"/>
      <x:c r="H91" s="31"/>
      <x:c r="I91" s="31"/>
      <x:c r="J91" s="35"/>
      <x:c r="K91" s="35"/>
      <x:c r="L91" s="35" t="str">
        <x:f t="shared" si="6">IF($C91="","",IF(OR($A91="Rejected",$A91="Offer",$A91="Withdrawn"),"",IF($J91="","",$J91+7)))</x:f>
      </x:c>
      <x:c r="M91" s="31"/>
      <x:c r="N91" s="31"/>
      <x:c r="O91" s="31"/>
      <x:c r="P91" s="31"/>
      <x:c r="Q91" s="34"/>
      <x:c r="R91" s="31"/>
      <x:c r="S91" s="31"/>
      <x:c r="T91" s="36" t="str">
        <x:f t="shared" ca="1" si="7">IF($C91="","",IF($K91="","",TODAY()-$K91))</x:f>
      </x:c>
      <x:c r="U91" s="36" t="str">
        <x:f t="shared" ca="1" si="8">IF($C91="","",IF($J91="","",TODAY()-$J91))</x:f>
      </x:c>
      <x:c r="V91" s="31" t="str">
        <x:f t="shared" ca="1" si="9">IF($C91="","",IF($L91="","No follow-up set",IF($L91&lt;TODAY(),"Overdue",IF($L91=TODAY(),"Due today",IF($L91&lt;=TODAY()+7,"Due soon","Scheduled")))))</x:f>
      </x:c>
      <x:c r="W91" s="31" t="str">
        <x:f t="shared" si="10">IF($C91="","",IF(OR($V91="Overdue",$V91="Due today",AND($T91&gt;=7,NOT(OR($A91="Rejected",$A91="Offer",$A91="Withdrawn")))),"Yes","No"))</x:f>
      </x:c>
      <x:c r="X91" s="31" t="str">
        <x:f t="shared" si="11">IF($C91="","",IF(OR($A91="Rejected",$A91="Offer",$A91="Withdrawn"),"Closed","Open"))</x:f>
      </x:c>
    </x:row>
    <x:row r="92" ht="19.5" customHeight="1">
      <x:c r="A92" s="31"/>
      <x:c r="B92" s="31"/>
      <x:c r="C92" s="31"/>
      <x:c r="D92" s="31"/>
      <x:c r="E92" s="31"/>
      <x:c r="F92" s="31"/>
      <x:c r="G92" s="31"/>
      <x:c r="H92" s="31"/>
      <x:c r="I92" s="31"/>
      <x:c r="J92" s="35"/>
      <x:c r="K92" s="35"/>
      <x:c r="L92" s="35" t="str">
        <x:f t="shared" si="6">IF($C92="","",IF(OR($A92="Rejected",$A92="Offer",$A92="Withdrawn"),"",IF($J92="","",$J92+7)))</x:f>
      </x:c>
      <x:c r="M92" s="31"/>
      <x:c r="N92" s="31"/>
      <x:c r="O92" s="31"/>
      <x:c r="P92" s="31"/>
      <x:c r="Q92" s="34"/>
      <x:c r="R92" s="31"/>
      <x:c r="S92" s="31"/>
      <x:c r="T92" s="36" t="str">
        <x:f t="shared" ca="1" si="7">IF($C92="","",IF($K92="","",TODAY()-$K92))</x:f>
      </x:c>
      <x:c r="U92" s="36" t="str">
        <x:f t="shared" ca="1" si="8">IF($C92="","",IF($J92="","",TODAY()-$J92))</x:f>
      </x:c>
      <x:c r="V92" s="31" t="str">
        <x:f t="shared" ca="1" si="9">IF($C92="","",IF($L92="","No follow-up set",IF($L92&lt;TODAY(),"Overdue",IF($L92=TODAY(),"Due today",IF($L92&lt;=TODAY()+7,"Due soon","Scheduled")))))</x:f>
      </x:c>
      <x:c r="W92" s="31" t="str">
        <x:f t="shared" si="10">IF($C92="","",IF(OR($V92="Overdue",$V92="Due today",AND($T92&gt;=7,NOT(OR($A92="Rejected",$A92="Offer",$A92="Withdrawn")))),"Yes","No"))</x:f>
      </x:c>
      <x:c r="X92" s="31" t="str">
        <x:f t="shared" si="11">IF($C92="","",IF(OR($A92="Rejected",$A92="Offer",$A92="Withdrawn"),"Closed","Open"))</x:f>
      </x:c>
    </x:row>
    <x:row r="93" ht="19.5" customHeight="1">
      <x:c r="A93" s="31"/>
      <x:c r="B93" s="31"/>
      <x:c r="C93" s="31"/>
      <x:c r="D93" s="31"/>
      <x:c r="E93" s="31"/>
      <x:c r="F93" s="31"/>
      <x:c r="G93" s="31"/>
      <x:c r="H93" s="31"/>
      <x:c r="I93" s="31"/>
      <x:c r="J93" s="35"/>
      <x:c r="K93" s="35"/>
      <x:c r="L93" s="35" t="str">
        <x:f t="shared" si="6">IF($C93="","",IF(OR($A93="Rejected",$A93="Offer",$A93="Withdrawn"),"",IF($J93="","",$J93+7)))</x:f>
      </x:c>
      <x:c r="M93" s="31"/>
      <x:c r="N93" s="31"/>
      <x:c r="O93" s="31"/>
      <x:c r="P93" s="31"/>
      <x:c r="Q93" s="34"/>
      <x:c r="R93" s="31"/>
      <x:c r="S93" s="31"/>
      <x:c r="T93" s="36" t="str">
        <x:f t="shared" ca="1" si="7">IF($C93="","",IF($K93="","",TODAY()-$K93))</x:f>
      </x:c>
      <x:c r="U93" s="36" t="str">
        <x:f t="shared" ca="1" si="8">IF($C93="","",IF($J93="","",TODAY()-$J93))</x:f>
      </x:c>
      <x:c r="V93" s="31" t="str">
        <x:f t="shared" ca="1" si="9">IF($C93="","",IF($L93="","No follow-up set",IF($L93&lt;TODAY(),"Overdue",IF($L93=TODAY(),"Due today",IF($L93&lt;=TODAY()+7,"Due soon","Scheduled")))))</x:f>
      </x:c>
      <x:c r="W93" s="31" t="str">
        <x:f t="shared" si="10">IF($C93="","",IF(OR($V93="Overdue",$V93="Due today",AND($T93&gt;=7,NOT(OR($A93="Rejected",$A93="Offer",$A93="Withdrawn")))),"Yes","No"))</x:f>
      </x:c>
      <x:c r="X93" s="31" t="str">
        <x:f t="shared" si="11">IF($C93="","",IF(OR($A93="Rejected",$A93="Offer",$A93="Withdrawn"),"Closed","Open"))</x:f>
      </x:c>
    </x:row>
    <x:row r="94" ht="19.5" customHeight="1">
      <x:c r="A94" s="31"/>
      <x:c r="B94" s="31"/>
      <x:c r="C94" s="31"/>
      <x:c r="D94" s="31"/>
      <x:c r="E94" s="31"/>
      <x:c r="F94" s="31"/>
      <x:c r="G94" s="31"/>
      <x:c r="H94" s="31"/>
      <x:c r="I94" s="31"/>
      <x:c r="J94" s="35"/>
      <x:c r="K94" s="35"/>
      <x:c r="L94" s="35" t="str">
        <x:f t="shared" si="6">IF($C94="","",IF(OR($A94="Rejected",$A94="Offer",$A94="Withdrawn"),"",IF($J94="","",$J94+7)))</x:f>
      </x:c>
      <x:c r="M94" s="31"/>
      <x:c r="N94" s="31"/>
      <x:c r="O94" s="31"/>
      <x:c r="P94" s="31"/>
      <x:c r="Q94" s="34"/>
      <x:c r="R94" s="31"/>
      <x:c r="S94" s="31"/>
      <x:c r="T94" s="36" t="str">
        <x:f t="shared" ca="1" si="7">IF($C94="","",IF($K94="","",TODAY()-$K94))</x:f>
      </x:c>
      <x:c r="U94" s="36" t="str">
        <x:f t="shared" ca="1" si="8">IF($C94="","",IF($J94="","",TODAY()-$J94))</x:f>
      </x:c>
      <x:c r="V94" s="31" t="str">
        <x:f t="shared" ca="1" si="9">IF($C94="","",IF($L94="","No follow-up set",IF($L94&lt;TODAY(),"Overdue",IF($L94=TODAY(),"Due today",IF($L94&lt;=TODAY()+7,"Due soon","Scheduled")))))</x:f>
      </x:c>
      <x:c r="W94" s="31" t="str">
        <x:f t="shared" si="10">IF($C94="","",IF(OR($V94="Overdue",$V94="Due today",AND($T94&gt;=7,NOT(OR($A94="Rejected",$A94="Offer",$A94="Withdrawn")))),"Yes","No"))</x:f>
      </x:c>
      <x:c r="X94" s="31" t="str">
        <x:f t="shared" si="11">IF($C94="","",IF(OR($A94="Rejected",$A94="Offer",$A94="Withdrawn"),"Closed","Open"))</x:f>
      </x:c>
    </x:row>
    <x:row r="95" ht="19.5" customHeight="1">
      <x:c r="A95" s="31"/>
      <x:c r="B95" s="31"/>
      <x:c r="C95" s="31"/>
      <x:c r="D95" s="31"/>
      <x:c r="E95" s="31"/>
      <x:c r="F95" s="31"/>
      <x:c r="G95" s="31"/>
      <x:c r="H95" s="31"/>
      <x:c r="I95" s="31"/>
      <x:c r="J95" s="35"/>
      <x:c r="K95" s="35"/>
      <x:c r="L95" s="35" t="str">
        <x:f t="shared" si="6">IF($C95="","",IF(OR($A95="Rejected",$A95="Offer",$A95="Withdrawn"),"",IF($J95="","",$J95+7)))</x:f>
      </x:c>
      <x:c r="M95" s="31"/>
      <x:c r="N95" s="31"/>
      <x:c r="O95" s="31"/>
      <x:c r="P95" s="31"/>
      <x:c r="Q95" s="34"/>
      <x:c r="R95" s="31"/>
      <x:c r="S95" s="31"/>
      <x:c r="T95" s="36" t="str">
        <x:f t="shared" ca="1" si="7">IF($C95="","",IF($K95="","",TODAY()-$K95))</x:f>
      </x:c>
      <x:c r="U95" s="36" t="str">
        <x:f t="shared" ca="1" si="8">IF($C95="","",IF($J95="","",TODAY()-$J95))</x:f>
      </x:c>
      <x:c r="V95" s="31" t="str">
        <x:f t="shared" ca="1" si="9">IF($C95="","",IF($L95="","No follow-up set",IF($L95&lt;TODAY(),"Overdue",IF($L95=TODAY(),"Due today",IF($L95&lt;=TODAY()+7,"Due soon","Scheduled")))))</x:f>
      </x:c>
      <x:c r="W95" s="31" t="str">
        <x:f t="shared" si="10">IF($C95="","",IF(OR($V95="Overdue",$V95="Due today",AND($T95&gt;=7,NOT(OR($A95="Rejected",$A95="Offer",$A95="Withdrawn")))),"Yes","No"))</x:f>
      </x:c>
      <x:c r="X95" s="31" t="str">
        <x:f t="shared" si="11">IF($C95="","",IF(OR($A95="Rejected",$A95="Offer",$A95="Withdrawn"),"Closed","Open"))</x:f>
      </x:c>
    </x:row>
    <x:row r="96" ht="19.5" customHeight="1">
      <x:c r="A96" s="31"/>
      <x:c r="B96" s="31"/>
      <x:c r="C96" s="31"/>
      <x:c r="D96" s="31"/>
      <x:c r="E96" s="31"/>
      <x:c r="F96" s="31"/>
      <x:c r="G96" s="31"/>
      <x:c r="H96" s="31"/>
      <x:c r="I96" s="31"/>
      <x:c r="J96" s="35"/>
      <x:c r="K96" s="35"/>
      <x:c r="L96" s="35" t="str">
        <x:f t="shared" si="6">IF($C96="","",IF(OR($A96="Rejected",$A96="Offer",$A96="Withdrawn"),"",IF($J96="","",$J96+7)))</x:f>
      </x:c>
      <x:c r="M96" s="31"/>
      <x:c r="N96" s="31"/>
      <x:c r="O96" s="31"/>
      <x:c r="P96" s="31"/>
      <x:c r="Q96" s="34"/>
      <x:c r="R96" s="31"/>
      <x:c r="S96" s="31"/>
      <x:c r="T96" s="36" t="str">
        <x:f t="shared" ca="1" si="7">IF($C96="","",IF($K96="","",TODAY()-$K96))</x:f>
      </x:c>
      <x:c r="U96" s="36" t="str">
        <x:f t="shared" ca="1" si="8">IF($C96="","",IF($J96="","",TODAY()-$J96))</x:f>
      </x:c>
      <x:c r="V96" s="31" t="str">
        <x:f t="shared" ca="1" si="9">IF($C96="","",IF($L96="","No follow-up set",IF($L96&lt;TODAY(),"Overdue",IF($L96=TODAY(),"Due today",IF($L96&lt;=TODAY()+7,"Due soon","Scheduled")))))</x:f>
      </x:c>
      <x:c r="W96" s="31" t="str">
        <x:f t="shared" si="10">IF($C96="","",IF(OR($V96="Overdue",$V96="Due today",AND($T96&gt;=7,NOT(OR($A96="Rejected",$A96="Offer",$A96="Withdrawn")))),"Yes","No"))</x:f>
      </x:c>
      <x:c r="X96" s="31" t="str">
        <x:f t="shared" si="11">IF($C96="","",IF(OR($A96="Rejected",$A96="Offer",$A96="Withdrawn"),"Closed","Open"))</x:f>
      </x:c>
    </x:row>
    <x:row r="97" ht="19.5" customHeight="1">
      <x:c r="A97" s="31"/>
      <x:c r="B97" s="31"/>
      <x:c r="C97" s="31"/>
      <x:c r="D97" s="31"/>
      <x:c r="E97" s="31"/>
      <x:c r="F97" s="31"/>
      <x:c r="G97" s="31"/>
      <x:c r="H97" s="31"/>
      <x:c r="I97" s="31"/>
      <x:c r="J97" s="35"/>
      <x:c r="K97" s="35"/>
      <x:c r="L97" s="35" t="str">
        <x:f t="shared" si="6">IF($C97="","",IF(OR($A97="Rejected",$A97="Offer",$A97="Withdrawn"),"",IF($J97="","",$J97+7)))</x:f>
      </x:c>
      <x:c r="M97" s="31"/>
      <x:c r="N97" s="31"/>
      <x:c r="O97" s="31"/>
      <x:c r="P97" s="31"/>
      <x:c r="Q97" s="34"/>
      <x:c r="R97" s="31"/>
      <x:c r="S97" s="31"/>
      <x:c r="T97" s="36" t="str">
        <x:f t="shared" ca="1" si="7">IF($C97="","",IF($K97="","",TODAY()-$K97))</x:f>
      </x:c>
      <x:c r="U97" s="36" t="str">
        <x:f t="shared" ca="1" si="8">IF($C97="","",IF($J97="","",TODAY()-$J97))</x:f>
      </x:c>
      <x:c r="V97" s="31" t="str">
        <x:f t="shared" ca="1" si="9">IF($C97="","",IF($L97="","No follow-up set",IF($L97&lt;TODAY(),"Overdue",IF($L97=TODAY(),"Due today",IF($L97&lt;=TODAY()+7,"Due soon","Scheduled")))))</x:f>
      </x:c>
      <x:c r="W97" s="31" t="str">
        <x:f t="shared" si="10">IF($C97="","",IF(OR($V97="Overdue",$V97="Due today",AND($T97&gt;=7,NOT(OR($A97="Rejected",$A97="Offer",$A97="Withdrawn")))),"Yes","No"))</x:f>
      </x:c>
      <x:c r="X97" s="31" t="str">
        <x:f t="shared" si="11">IF($C97="","",IF(OR($A97="Rejected",$A97="Offer",$A97="Withdrawn"),"Closed","Open"))</x:f>
      </x:c>
    </x:row>
    <x:row r="98" ht="19.5" customHeight="1">
      <x:c r="A98" s="31"/>
      <x:c r="B98" s="31"/>
      <x:c r="C98" s="31"/>
      <x:c r="D98" s="31"/>
      <x:c r="E98" s="31"/>
      <x:c r="F98" s="31"/>
      <x:c r="G98" s="31"/>
      <x:c r="H98" s="31"/>
      <x:c r="I98" s="31"/>
      <x:c r="J98" s="35"/>
      <x:c r="K98" s="35"/>
      <x:c r="L98" s="35" t="str">
        <x:f t="shared" si="6">IF($C98="","",IF(OR($A98="Rejected",$A98="Offer",$A98="Withdrawn"),"",IF($J98="","",$J98+7)))</x:f>
      </x:c>
      <x:c r="M98" s="31"/>
      <x:c r="N98" s="31"/>
      <x:c r="O98" s="31"/>
      <x:c r="P98" s="31"/>
      <x:c r="Q98" s="34"/>
      <x:c r="R98" s="31"/>
      <x:c r="S98" s="31"/>
      <x:c r="T98" s="36" t="str">
        <x:f t="shared" ca="1" si="7">IF($C98="","",IF($K98="","",TODAY()-$K98))</x:f>
      </x:c>
      <x:c r="U98" s="36" t="str">
        <x:f t="shared" ca="1" si="8">IF($C98="","",IF($J98="","",TODAY()-$J98))</x:f>
      </x:c>
      <x:c r="V98" s="31" t="str">
        <x:f t="shared" ca="1" si="9">IF($C98="","",IF($L98="","No follow-up set",IF($L98&lt;TODAY(),"Overdue",IF($L98=TODAY(),"Due today",IF($L98&lt;=TODAY()+7,"Due soon","Scheduled")))))</x:f>
      </x:c>
      <x:c r="W98" s="31" t="str">
        <x:f t="shared" si="10">IF($C98="","",IF(OR($V98="Overdue",$V98="Due today",AND($T98&gt;=7,NOT(OR($A98="Rejected",$A98="Offer",$A98="Withdrawn")))),"Yes","No"))</x:f>
      </x:c>
      <x:c r="X98" s="31" t="str">
        <x:f t="shared" si="11">IF($C98="","",IF(OR($A98="Rejected",$A98="Offer",$A98="Withdrawn"),"Closed","Open"))</x:f>
      </x:c>
    </x:row>
    <x:row r="99" ht="19.5" customHeight="1">
      <x:c r="A99" s="31"/>
      <x:c r="B99" s="31"/>
      <x:c r="C99" s="31"/>
      <x:c r="D99" s="31"/>
      <x:c r="E99" s="31"/>
      <x:c r="F99" s="31"/>
      <x:c r="G99" s="31"/>
      <x:c r="H99" s="31"/>
      <x:c r="I99" s="31"/>
      <x:c r="J99" s="35"/>
      <x:c r="K99" s="35"/>
      <x:c r="L99" s="35" t="str">
        <x:f t="shared" si="6">IF($C99="","",IF(OR($A99="Rejected",$A99="Offer",$A99="Withdrawn"),"",IF($J99="","",$J99+7)))</x:f>
      </x:c>
      <x:c r="M99" s="31"/>
      <x:c r="N99" s="31"/>
      <x:c r="O99" s="31"/>
      <x:c r="P99" s="31"/>
      <x:c r="Q99" s="34"/>
      <x:c r="R99" s="31"/>
      <x:c r="S99" s="31"/>
      <x:c r="T99" s="36" t="str">
        <x:f t="shared" ca="1" si="7">IF($C99="","",IF($K99="","",TODAY()-$K99))</x:f>
      </x:c>
      <x:c r="U99" s="36" t="str">
        <x:f t="shared" ca="1" si="8">IF($C99="","",IF($J99="","",TODAY()-$J99))</x:f>
      </x:c>
      <x:c r="V99" s="31" t="str">
        <x:f t="shared" ca="1" si="9">IF($C99="","",IF($L99="","No follow-up set",IF($L99&lt;TODAY(),"Overdue",IF($L99=TODAY(),"Due today",IF($L99&lt;=TODAY()+7,"Due soon","Scheduled")))))</x:f>
      </x:c>
      <x:c r="W99" s="31" t="str">
        <x:f t="shared" si="10">IF($C99="","",IF(OR($V99="Overdue",$V99="Due today",AND($T99&gt;=7,NOT(OR($A99="Rejected",$A99="Offer",$A99="Withdrawn")))),"Yes","No"))</x:f>
      </x:c>
      <x:c r="X99" s="31" t="str">
        <x:f t="shared" si="11">IF($C99="","",IF(OR($A99="Rejected",$A99="Offer",$A99="Withdrawn"),"Closed","Open"))</x:f>
      </x:c>
    </x:row>
    <x:row r="100" ht="19.5" customHeight="1">
      <x:c r="A100" s="31"/>
      <x:c r="B100" s="31"/>
      <x:c r="C100" s="31"/>
      <x:c r="D100" s="31"/>
      <x:c r="E100" s="31"/>
      <x:c r="F100" s="31"/>
      <x:c r="G100" s="31"/>
      <x:c r="H100" s="31"/>
      <x:c r="I100" s="31"/>
      <x:c r="J100" s="35"/>
      <x:c r="K100" s="35"/>
      <x:c r="L100" s="35" t="str">
        <x:f t="shared" si="6">IF($C100="","",IF(OR($A100="Rejected",$A100="Offer",$A100="Withdrawn"),"",IF($J100="","",$J100+7)))</x:f>
      </x:c>
      <x:c r="M100" s="31"/>
      <x:c r="N100" s="31"/>
      <x:c r="O100" s="31"/>
      <x:c r="P100" s="31"/>
      <x:c r="Q100" s="34"/>
      <x:c r="R100" s="31"/>
      <x:c r="S100" s="31"/>
      <x:c r="T100" s="36" t="str">
        <x:f t="shared" ca="1" si="7">IF($C100="","",IF($K100="","",TODAY()-$K100))</x:f>
      </x:c>
      <x:c r="U100" s="36" t="str">
        <x:f t="shared" ca="1" si="8">IF($C100="","",IF($J100="","",TODAY()-$J100))</x:f>
      </x:c>
      <x:c r="V100" s="31" t="str">
        <x:f t="shared" ca="1" si="9">IF($C100="","",IF($L100="","No follow-up set",IF($L100&lt;TODAY(),"Overdue",IF($L100=TODAY(),"Due today",IF($L100&lt;=TODAY()+7,"Due soon","Scheduled")))))</x:f>
      </x:c>
      <x:c r="W100" s="31" t="str">
        <x:f t="shared" si="10">IF($C100="","",IF(OR($V100="Overdue",$V100="Due today",AND($T100&gt;=7,NOT(OR($A100="Rejected",$A100="Offer",$A100="Withdrawn")))),"Yes","No"))</x:f>
      </x:c>
      <x:c r="X100" s="31" t="str">
        <x:f t="shared" si="11">IF($C100="","",IF(OR($A100="Rejected",$A100="Offer",$A100="Withdrawn"),"Closed","Open"))</x:f>
      </x:c>
    </x:row>
    <x:row r="101" ht="19.5" customHeight="1">
      <x:c r="A101" s="31"/>
      <x:c r="B101" s="31"/>
      <x:c r="C101" s="31"/>
      <x:c r="D101" s="31"/>
      <x:c r="E101" s="31"/>
      <x:c r="F101" s="31"/>
      <x:c r="G101" s="31"/>
      <x:c r="H101" s="31"/>
      <x:c r="I101" s="31"/>
      <x:c r="J101" s="35"/>
      <x:c r="K101" s="35"/>
      <x:c r="L101" s="35" t="str">
        <x:f t="shared" si="6">IF($C101="","",IF(OR($A101="Rejected",$A101="Offer",$A101="Withdrawn"),"",IF($J101="","",$J101+7)))</x:f>
      </x:c>
      <x:c r="M101" s="31"/>
      <x:c r="N101" s="31"/>
      <x:c r="O101" s="31"/>
      <x:c r="P101" s="31"/>
      <x:c r="Q101" s="34"/>
      <x:c r="R101" s="31"/>
      <x:c r="S101" s="31"/>
      <x:c r="T101" s="36" t="str">
        <x:f t="shared" ca="1" si="7">IF($C101="","",IF($K101="","",TODAY()-$K101))</x:f>
      </x:c>
      <x:c r="U101" s="36" t="str">
        <x:f t="shared" ca="1" si="8">IF($C101="","",IF($J101="","",TODAY()-$J101))</x:f>
      </x:c>
      <x:c r="V101" s="31" t="str">
        <x:f t="shared" ca="1" si="9">IF($C101="","",IF($L101="","No follow-up set",IF($L101&lt;TODAY(),"Overdue",IF($L101=TODAY(),"Due today",IF($L101&lt;=TODAY()+7,"Due soon","Scheduled")))))</x:f>
      </x:c>
      <x:c r="W101" s="31" t="str">
        <x:f t="shared" si="10">IF($C101="","",IF(OR($V101="Overdue",$V101="Due today",AND($T101&gt;=7,NOT(OR($A101="Rejected",$A101="Offer",$A101="Withdrawn")))),"Yes","No"))</x:f>
      </x:c>
      <x:c r="X101" s="31" t="str">
        <x:f t="shared" si="11">IF($C101="","",IF(OR($A101="Rejected",$A101="Offer",$A101="Withdrawn"),"Closed","Open"))</x:f>
      </x:c>
    </x:row>
    <x:row r="102" ht="19.5" customHeight="1">
      <x:c r="A102" s="31"/>
      <x:c r="B102" s="31"/>
      <x:c r="C102" s="31"/>
      <x:c r="D102" s="31"/>
      <x:c r="E102" s="31"/>
      <x:c r="F102" s="31"/>
      <x:c r="G102" s="31"/>
      <x:c r="H102" s="31"/>
      <x:c r="I102" s="31"/>
      <x:c r="J102" s="35"/>
      <x:c r="K102" s="35"/>
      <x:c r="L102" s="35" t="str">
        <x:f t="shared" si="6">IF($C102="","",IF(OR($A102="Rejected",$A102="Offer",$A102="Withdrawn"),"",IF($J102="","",$J102+7)))</x:f>
      </x:c>
      <x:c r="M102" s="31"/>
      <x:c r="N102" s="31"/>
      <x:c r="O102" s="31"/>
      <x:c r="P102" s="31"/>
      <x:c r="Q102" s="34"/>
      <x:c r="R102" s="31"/>
      <x:c r="S102" s="31"/>
      <x:c r="T102" s="36" t="str">
        <x:f t="shared" ca="1" si="7">IF($C102="","",IF($K102="","",TODAY()-$K102))</x:f>
      </x:c>
      <x:c r="U102" s="36" t="str">
        <x:f t="shared" ca="1" si="8">IF($C102="","",IF($J102="","",TODAY()-$J102))</x:f>
      </x:c>
      <x:c r="V102" s="31" t="str">
        <x:f t="shared" ca="1" si="9">IF($C102="","",IF($L102="","No follow-up set",IF($L102&lt;TODAY(),"Overdue",IF($L102=TODAY(),"Due today",IF($L102&lt;=TODAY()+7,"Due soon","Scheduled")))))</x:f>
      </x:c>
      <x:c r="W102" s="31" t="str">
        <x:f t="shared" si="10">IF($C102="","",IF(OR($V102="Overdue",$V102="Due today",AND($T102&gt;=7,NOT(OR($A102="Rejected",$A102="Offer",$A102="Withdrawn")))),"Yes","No"))</x:f>
      </x:c>
      <x:c r="X102" s="31" t="str">
        <x:f t="shared" si="11">IF($C102="","",IF(OR($A102="Rejected",$A102="Offer",$A102="Withdrawn"),"Closed","Open"))</x:f>
      </x:c>
    </x:row>
    <x:row r="103" ht="19.5" customHeight="1">
      <x:c r="A103" s="31"/>
      <x:c r="B103" s="31"/>
      <x:c r="C103" s="31"/>
      <x:c r="D103" s="31"/>
      <x:c r="E103" s="31"/>
      <x:c r="F103" s="31"/>
      <x:c r="G103" s="31"/>
      <x:c r="H103" s="31"/>
      <x:c r="I103" s="31"/>
      <x:c r="J103" s="35"/>
      <x:c r="K103" s="35"/>
      <x:c r="L103" s="35" t="str">
        <x:f t="shared" si="6">IF($C103="","",IF(OR($A103="Rejected",$A103="Offer",$A103="Withdrawn"),"",IF($J103="","",$J103+7)))</x:f>
      </x:c>
      <x:c r="M103" s="31"/>
      <x:c r="N103" s="31"/>
      <x:c r="O103" s="31"/>
      <x:c r="P103" s="31"/>
      <x:c r="Q103" s="34"/>
      <x:c r="R103" s="31"/>
      <x:c r="S103" s="31"/>
      <x:c r="T103" s="36" t="str">
        <x:f t="shared" ca="1" si="7">IF($C103="","",IF($K103="","",TODAY()-$K103))</x:f>
      </x:c>
      <x:c r="U103" s="36" t="str">
        <x:f t="shared" ca="1" si="8">IF($C103="","",IF($J103="","",TODAY()-$J103))</x:f>
      </x:c>
      <x:c r="V103" s="31" t="str">
        <x:f t="shared" ca="1" si="9">IF($C103="","",IF($L103="","No follow-up set",IF($L103&lt;TODAY(),"Overdue",IF($L103=TODAY(),"Due today",IF($L103&lt;=TODAY()+7,"Due soon","Scheduled")))))</x:f>
      </x:c>
      <x:c r="W103" s="31" t="str">
        <x:f t="shared" si="10">IF($C103="","",IF(OR($V103="Overdue",$V103="Due today",AND($T103&gt;=7,NOT(OR($A103="Rejected",$A103="Offer",$A103="Withdrawn")))),"Yes","No"))</x:f>
      </x:c>
      <x:c r="X103" s="31" t="str">
        <x:f t="shared" si="11">IF($C103="","",IF(OR($A103="Rejected",$A103="Offer",$A103="Withdrawn"),"Closed","Open"))</x:f>
      </x:c>
    </x:row>
    <x:row r="104" ht="19.5" customHeight="1">
      <x:c r="A104" s="31"/>
      <x:c r="B104" s="31"/>
      <x:c r="C104" s="31"/>
      <x:c r="D104" s="31"/>
      <x:c r="E104" s="31"/>
      <x:c r="F104" s="31"/>
      <x:c r="G104" s="31"/>
      <x:c r="H104" s="31"/>
      <x:c r="I104" s="31"/>
      <x:c r="J104" s="35"/>
      <x:c r="K104" s="35"/>
      <x:c r="L104" s="35" t="str">
        <x:f t="shared" si="6">IF($C104="","",IF(OR($A104="Rejected",$A104="Offer",$A104="Withdrawn"),"",IF($J104="","",$J104+7)))</x:f>
      </x:c>
      <x:c r="M104" s="31"/>
      <x:c r="N104" s="31"/>
      <x:c r="O104" s="31"/>
      <x:c r="P104" s="31"/>
      <x:c r="Q104" s="34"/>
      <x:c r="R104" s="31"/>
      <x:c r="S104" s="31"/>
      <x:c r="T104" s="36" t="str">
        <x:f t="shared" ca="1" si="7">IF($C104="","",IF($K104="","",TODAY()-$K104))</x:f>
      </x:c>
      <x:c r="U104" s="36" t="str">
        <x:f t="shared" ca="1" si="8">IF($C104="","",IF($J104="","",TODAY()-$J104))</x:f>
      </x:c>
      <x:c r="V104" s="31" t="str">
        <x:f t="shared" ca="1" si="9">IF($C104="","",IF($L104="","No follow-up set",IF($L104&lt;TODAY(),"Overdue",IF($L104=TODAY(),"Due today",IF($L104&lt;=TODAY()+7,"Due soon","Scheduled")))))</x:f>
      </x:c>
      <x:c r="W104" s="31" t="str">
        <x:f t="shared" si="10">IF($C104="","",IF(OR($V104="Overdue",$V104="Due today",AND($T104&gt;=7,NOT(OR($A104="Rejected",$A104="Offer",$A104="Withdrawn")))),"Yes","No"))</x:f>
      </x:c>
      <x:c r="X104" s="31" t="str">
        <x:f t="shared" si="11">IF($C104="","",IF(OR($A104="Rejected",$A104="Offer",$A104="Withdrawn"),"Closed","Open"))</x:f>
      </x:c>
    </x:row>
    <x:row r="105" ht="19.5" customHeight="1">
      <x:c r="A105" s="31"/>
      <x:c r="B105" s="31"/>
      <x:c r="C105" s="31"/>
      <x:c r="D105" s="31"/>
      <x:c r="E105" s="31"/>
      <x:c r="F105" s="31"/>
      <x:c r="G105" s="31"/>
      <x:c r="H105" s="31"/>
      <x:c r="I105" s="31"/>
      <x:c r="J105" s="35"/>
      <x:c r="K105" s="35"/>
      <x:c r="L105" s="35" t="str">
        <x:f t="shared" si="6">IF($C105="","",IF(OR($A105="Rejected",$A105="Offer",$A105="Withdrawn"),"",IF($J105="","",$J105+7)))</x:f>
      </x:c>
      <x:c r="M105" s="31"/>
      <x:c r="N105" s="31"/>
      <x:c r="O105" s="31"/>
      <x:c r="P105" s="31"/>
      <x:c r="Q105" s="34"/>
      <x:c r="R105" s="31"/>
      <x:c r="S105" s="31"/>
      <x:c r="T105" s="36" t="str">
        <x:f t="shared" ca="1" si="7">IF($C105="","",IF($K105="","",TODAY()-$K105))</x:f>
      </x:c>
      <x:c r="U105" s="36" t="str">
        <x:f t="shared" ca="1" si="8">IF($C105="","",IF($J105="","",TODAY()-$J105))</x:f>
      </x:c>
      <x:c r="V105" s="31" t="str">
        <x:f t="shared" ca="1" si="9">IF($C105="","",IF($L105="","No follow-up set",IF($L105&lt;TODAY(),"Overdue",IF($L105=TODAY(),"Due today",IF($L105&lt;=TODAY()+7,"Due soon","Scheduled")))))</x:f>
      </x:c>
      <x:c r="W105" s="31" t="str">
        <x:f t="shared" si="10">IF($C105="","",IF(OR($V105="Overdue",$V105="Due today",AND($T105&gt;=7,NOT(OR($A105="Rejected",$A105="Offer",$A105="Withdrawn")))),"Yes","No"))</x:f>
      </x:c>
      <x:c r="X105" s="31" t="str">
        <x:f t="shared" si="11">IF($C105="","",IF(OR($A105="Rejected",$A105="Offer",$A105="Withdrawn"),"Closed","Open"))</x:f>
      </x:c>
    </x:row>
    <x:row r="106" ht="19.5" customHeight="1">
      <x:c r="A106" s="31"/>
      <x:c r="B106" s="31"/>
      <x:c r="C106" s="31"/>
      <x:c r="D106" s="31"/>
      <x:c r="E106" s="31"/>
      <x:c r="F106" s="31"/>
      <x:c r="G106" s="31"/>
      <x:c r="H106" s="31"/>
      <x:c r="I106" s="31"/>
      <x:c r="J106" s="35"/>
      <x:c r="K106" s="35"/>
      <x:c r="L106" s="35" t="str">
        <x:f t="shared" si="6">IF($C106="","",IF(OR($A106="Rejected",$A106="Offer",$A106="Withdrawn"),"",IF($J106="","",$J106+7)))</x:f>
      </x:c>
      <x:c r="M106" s="31"/>
      <x:c r="N106" s="31"/>
      <x:c r="O106" s="31"/>
      <x:c r="P106" s="31"/>
      <x:c r="Q106" s="34"/>
      <x:c r="R106" s="31"/>
      <x:c r="S106" s="31"/>
      <x:c r="T106" s="36" t="str">
        <x:f t="shared" ca="1" si="7">IF($C106="","",IF($K106="","",TODAY()-$K106))</x:f>
      </x:c>
      <x:c r="U106" s="36" t="str">
        <x:f t="shared" ca="1" si="8">IF($C106="","",IF($J106="","",TODAY()-$J106))</x:f>
      </x:c>
      <x:c r="V106" s="31" t="str">
        <x:f t="shared" ca="1" si="9">IF($C106="","",IF($L106="","No follow-up set",IF($L106&lt;TODAY(),"Overdue",IF($L106=TODAY(),"Due today",IF($L106&lt;=TODAY()+7,"Due soon","Scheduled")))))</x:f>
      </x:c>
      <x:c r="W106" s="31" t="str">
        <x:f t="shared" si="10">IF($C106="","",IF(OR($V106="Overdue",$V106="Due today",AND($T106&gt;=7,NOT(OR($A106="Rejected",$A106="Offer",$A106="Withdrawn")))),"Yes","No"))</x:f>
      </x:c>
      <x:c r="X106" s="31" t="str">
        <x:f t="shared" si="11">IF($C106="","",IF(OR($A106="Rejected",$A106="Offer",$A106="Withdrawn"),"Closed","Open"))</x:f>
      </x:c>
    </x:row>
    <x:row r="107" ht="19.5" customHeight="1">
      <x:c r="A107" s="31"/>
      <x:c r="B107" s="31"/>
      <x:c r="C107" s="31"/>
      <x:c r="D107" s="31"/>
      <x:c r="E107" s="31"/>
      <x:c r="F107" s="31"/>
      <x:c r="G107" s="31"/>
      <x:c r="H107" s="31"/>
      <x:c r="I107" s="31"/>
      <x:c r="J107" s="35"/>
      <x:c r="K107" s="35"/>
      <x:c r="L107" s="35" t="str">
        <x:f t="shared" si="6">IF($C107="","",IF(OR($A107="Rejected",$A107="Offer",$A107="Withdrawn"),"",IF($J107="","",$J107+7)))</x:f>
      </x:c>
      <x:c r="M107" s="31"/>
      <x:c r="N107" s="31"/>
      <x:c r="O107" s="31"/>
      <x:c r="P107" s="31"/>
      <x:c r="Q107" s="34"/>
      <x:c r="R107" s="31"/>
      <x:c r="S107" s="31"/>
      <x:c r="T107" s="36" t="str">
        <x:f t="shared" ca="1" si="7">IF($C107="","",IF($K107="","",TODAY()-$K107))</x:f>
      </x:c>
      <x:c r="U107" s="36" t="str">
        <x:f t="shared" ca="1" si="8">IF($C107="","",IF($J107="","",TODAY()-$J107))</x:f>
      </x:c>
      <x:c r="V107" s="31" t="str">
        <x:f t="shared" ca="1" si="9">IF($C107="","",IF($L107="","No follow-up set",IF($L107&lt;TODAY(),"Overdue",IF($L107=TODAY(),"Due today",IF($L107&lt;=TODAY()+7,"Due soon","Scheduled")))))</x:f>
      </x:c>
      <x:c r="W107" s="31" t="str">
        <x:f t="shared" si="10">IF($C107="","",IF(OR($V107="Overdue",$V107="Due today",AND($T107&gt;=7,NOT(OR($A107="Rejected",$A107="Offer",$A107="Withdrawn")))),"Yes","No"))</x:f>
      </x:c>
      <x:c r="X107" s="31" t="str">
        <x:f t="shared" si="11">IF($C107="","",IF(OR($A107="Rejected",$A107="Offer",$A107="Withdrawn"),"Closed","Open"))</x:f>
      </x:c>
    </x:row>
    <x:row r="108" ht="19.5" customHeight="1">
      <x:c r="A108" s="31"/>
      <x:c r="B108" s="31"/>
      <x:c r="C108" s="31"/>
      <x:c r="D108" s="31"/>
      <x:c r="E108" s="31"/>
      <x:c r="F108" s="31"/>
      <x:c r="G108" s="31"/>
      <x:c r="H108" s="31"/>
      <x:c r="I108" s="31"/>
      <x:c r="J108" s="35"/>
      <x:c r="K108" s="35"/>
      <x:c r="L108" s="35" t="str">
        <x:f t="shared" si="6">IF($C108="","",IF(OR($A108="Rejected",$A108="Offer",$A108="Withdrawn"),"",IF($J108="","",$J108+7)))</x:f>
      </x:c>
      <x:c r="M108" s="31"/>
      <x:c r="N108" s="31"/>
      <x:c r="O108" s="31"/>
      <x:c r="P108" s="31"/>
      <x:c r="Q108" s="34"/>
      <x:c r="R108" s="31"/>
      <x:c r="S108" s="31"/>
      <x:c r="T108" s="36" t="str">
        <x:f t="shared" ca="1" si="7">IF($C108="","",IF($K108="","",TODAY()-$K108))</x:f>
      </x:c>
      <x:c r="U108" s="36" t="str">
        <x:f t="shared" ca="1" si="8">IF($C108="","",IF($J108="","",TODAY()-$J108))</x:f>
      </x:c>
      <x:c r="V108" s="31" t="str">
        <x:f t="shared" ca="1" si="9">IF($C108="","",IF($L108="","No follow-up set",IF($L108&lt;TODAY(),"Overdue",IF($L108=TODAY(),"Due today",IF($L108&lt;=TODAY()+7,"Due soon","Scheduled")))))</x:f>
      </x:c>
      <x:c r="W108" s="31" t="str">
        <x:f t="shared" si="10">IF($C108="","",IF(OR($V108="Overdue",$V108="Due today",AND($T108&gt;=7,NOT(OR($A108="Rejected",$A108="Offer",$A108="Withdrawn")))),"Yes","No"))</x:f>
      </x:c>
      <x:c r="X108" s="31" t="str">
        <x:f t="shared" si="11">IF($C108="","",IF(OR($A108="Rejected",$A108="Offer",$A108="Withdrawn"),"Closed","Open"))</x:f>
      </x:c>
    </x:row>
    <x:row r="109" ht="19.5" customHeight="1">
      <x:c r="A109" s="31"/>
      <x:c r="B109" s="31"/>
      <x:c r="C109" s="31"/>
      <x:c r="D109" s="31"/>
      <x:c r="E109" s="31"/>
      <x:c r="F109" s="31"/>
      <x:c r="G109" s="31"/>
      <x:c r="H109" s="31"/>
      <x:c r="I109" s="31"/>
      <x:c r="J109" s="35"/>
      <x:c r="K109" s="35"/>
      <x:c r="L109" s="35" t="str">
        <x:f t="shared" si="6">IF($C109="","",IF(OR($A109="Rejected",$A109="Offer",$A109="Withdrawn"),"",IF($J109="","",$J109+7)))</x:f>
      </x:c>
      <x:c r="M109" s="31"/>
      <x:c r="N109" s="31"/>
      <x:c r="O109" s="31"/>
      <x:c r="P109" s="31"/>
      <x:c r="Q109" s="34"/>
      <x:c r="R109" s="31"/>
      <x:c r="S109" s="31"/>
      <x:c r="T109" s="36" t="str">
        <x:f t="shared" ca="1" si="7">IF($C109="","",IF($K109="","",TODAY()-$K109))</x:f>
      </x:c>
      <x:c r="U109" s="36" t="str">
        <x:f t="shared" ca="1" si="8">IF($C109="","",IF($J109="","",TODAY()-$J109))</x:f>
      </x:c>
      <x:c r="V109" s="31" t="str">
        <x:f t="shared" ca="1" si="9">IF($C109="","",IF($L109="","No follow-up set",IF($L109&lt;TODAY(),"Overdue",IF($L109=TODAY(),"Due today",IF($L109&lt;=TODAY()+7,"Due soon","Scheduled")))))</x:f>
      </x:c>
      <x:c r="W109" s="31" t="str">
        <x:f t="shared" si="10">IF($C109="","",IF(OR($V109="Overdue",$V109="Due today",AND($T109&gt;=7,NOT(OR($A109="Rejected",$A109="Offer",$A109="Withdrawn")))),"Yes","No"))</x:f>
      </x:c>
      <x:c r="X109" s="31" t="str">
        <x:f t="shared" si="11">IF($C109="","",IF(OR($A109="Rejected",$A109="Offer",$A109="Withdrawn"),"Closed","Open"))</x:f>
      </x:c>
    </x:row>
    <x:row r="110" ht="19.5" customHeight="1">
      <x:c r="A110" s="31"/>
      <x:c r="B110" s="31"/>
      <x:c r="C110" s="31"/>
      <x:c r="D110" s="31"/>
      <x:c r="E110" s="31"/>
      <x:c r="F110" s="31"/>
      <x:c r="G110" s="31"/>
      <x:c r="H110" s="31"/>
      <x:c r="I110" s="31"/>
      <x:c r="J110" s="35"/>
      <x:c r="K110" s="35"/>
      <x:c r="L110" s="35" t="str">
        <x:f t="shared" si="6">IF($C110="","",IF(OR($A110="Rejected",$A110="Offer",$A110="Withdrawn"),"",IF($J110="","",$J110+7)))</x:f>
      </x:c>
      <x:c r="M110" s="31"/>
      <x:c r="N110" s="31"/>
      <x:c r="O110" s="31"/>
      <x:c r="P110" s="31"/>
      <x:c r="Q110" s="34"/>
      <x:c r="R110" s="31"/>
      <x:c r="S110" s="31"/>
      <x:c r="T110" s="36" t="str">
        <x:f t="shared" ca="1" si="7">IF($C110="","",IF($K110="","",TODAY()-$K110))</x:f>
      </x:c>
      <x:c r="U110" s="36" t="str">
        <x:f t="shared" ca="1" si="8">IF($C110="","",IF($J110="","",TODAY()-$J110))</x:f>
      </x:c>
      <x:c r="V110" s="31" t="str">
        <x:f t="shared" ca="1" si="9">IF($C110="","",IF($L110="","No follow-up set",IF($L110&lt;TODAY(),"Overdue",IF($L110=TODAY(),"Due today",IF($L110&lt;=TODAY()+7,"Due soon","Scheduled")))))</x:f>
      </x:c>
      <x:c r="W110" s="31" t="str">
        <x:f t="shared" si="10">IF($C110="","",IF(OR($V110="Overdue",$V110="Due today",AND($T110&gt;=7,NOT(OR($A110="Rejected",$A110="Offer",$A110="Withdrawn")))),"Yes","No"))</x:f>
      </x:c>
      <x:c r="X110" s="31" t="str">
        <x:f t="shared" si="11">IF($C110="","",IF(OR($A110="Rejected",$A110="Offer",$A110="Withdrawn"),"Closed","Open"))</x:f>
      </x:c>
    </x:row>
    <x:row r="111" ht="19.5" customHeight="1">
      <x:c r="A111" s="31"/>
      <x:c r="B111" s="31"/>
      <x:c r="C111" s="31"/>
      <x:c r="D111" s="31"/>
      <x:c r="E111" s="31"/>
      <x:c r="F111" s="31"/>
      <x:c r="G111" s="31"/>
      <x:c r="H111" s="31"/>
      <x:c r="I111" s="31"/>
      <x:c r="J111" s="35"/>
      <x:c r="K111" s="35"/>
      <x:c r="L111" s="35" t="str">
        <x:f t="shared" si="6">IF($C111="","",IF(OR($A111="Rejected",$A111="Offer",$A111="Withdrawn"),"",IF($J111="","",$J111+7)))</x:f>
      </x:c>
      <x:c r="M111" s="31"/>
      <x:c r="N111" s="31"/>
      <x:c r="O111" s="31"/>
      <x:c r="P111" s="31"/>
      <x:c r="Q111" s="34"/>
      <x:c r="R111" s="31"/>
      <x:c r="S111" s="31"/>
      <x:c r="T111" s="36" t="str">
        <x:f t="shared" ca="1" si="7">IF($C111="","",IF($K111="","",TODAY()-$K111))</x:f>
      </x:c>
      <x:c r="U111" s="36" t="str">
        <x:f t="shared" ca="1" si="8">IF($C111="","",IF($J111="","",TODAY()-$J111))</x:f>
      </x:c>
      <x:c r="V111" s="31" t="str">
        <x:f t="shared" ca="1" si="9">IF($C111="","",IF($L111="","No follow-up set",IF($L111&lt;TODAY(),"Overdue",IF($L111=TODAY(),"Due today",IF($L111&lt;=TODAY()+7,"Due soon","Scheduled")))))</x:f>
      </x:c>
      <x:c r="W111" s="31" t="str">
        <x:f t="shared" si="10">IF($C111="","",IF(OR($V111="Overdue",$V111="Due today",AND($T111&gt;=7,NOT(OR($A111="Rejected",$A111="Offer",$A111="Withdrawn")))),"Yes","No"))</x:f>
      </x:c>
      <x:c r="X111" s="31" t="str">
        <x:f t="shared" si="11">IF($C111="","",IF(OR($A111="Rejected",$A111="Offer",$A111="Withdrawn"),"Closed","Open"))</x:f>
      </x:c>
    </x:row>
    <x:row r="112" ht="19.5" customHeight="1">
      <x:c r="A112" s="31"/>
      <x:c r="B112" s="31"/>
      <x:c r="C112" s="31"/>
      <x:c r="D112" s="31"/>
      <x:c r="E112" s="31"/>
      <x:c r="F112" s="31"/>
      <x:c r="G112" s="31"/>
      <x:c r="H112" s="31"/>
      <x:c r="I112" s="31"/>
      <x:c r="J112" s="35"/>
      <x:c r="K112" s="35"/>
      <x:c r="L112" s="35" t="str">
        <x:f t="shared" si="6">IF($C112="","",IF(OR($A112="Rejected",$A112="Offer",$A112="Withdrawn"),"",IF($J112="","",$J112+7)))</x:f>
      </x:c>
      <x:c r="M112" s="31"/>
      <x:c r="N112" s="31"/>
      <x:c r="O112" s="31"/>
      <x:c r="P112" s="31"/>
      <x:c r="Q112" s="34"/>
      <x:c r="R112" s="31"/>
      <x:c r="S112" s="31"/>
      <x:c r="T112" s="36" t="str">
        <x:f t="shared" ca="1" si="7">IF($C112="","",IF($K112="","",TODAY()-$K112))</x:f>
      </x:c>
      <x:c r="U112" s="36" t="str">
        <x:f t="shared" ca="1" si="8">IF($C112="","",IF($J112="","",TODAY()-$J112))</x:f>
      </x:c>
      <x:c r="V112" s="31" t="str">
        <x:f t="shared" ca="1" si="9">IF($C112="","",IF($L112="","No follow-up set",IF($L112&lt;TODAY(),"Overdue",IF($L112=TODAY(),"Due today",IF($L112&lt;=TODAY()+7,"Due soon","Scheduled")))))</x:f>
      </x:c>
      <x:c r="W112" s="31" t="str">
        <x:f t="shared" si="10">IF($C112="","",IF(OR($V112="Overdue",$V112="Due today",AND($T112&gt;=7,NOT(OR($A112="Rejected",$A112="Offer",$A112="Withdrawn")))),"Yes","No"))</x:f>
      </x:c>
      <x:c r="X112" s="31" t="str">
        <x:f t="shared" si="11">IF($C112="","",IF(OR($A112="Rejected",$A112="Offer",$A112="Withdrawn"),"Closed","Open"))</x:f>
      </x:c>
    </x:row>
    <x:row r="113" ht="19.5" customHeight="1">
      <x:c r="A113" s="31"/>
      <x:c r="B113" s="31"/>
      <x:c r="C113" s="31"/>
      <x:c r="D113" s="31"/>
      <x:c r="E113" s="31"/>
      <x:c r="F113" s="31"/>
      <x:c r="G113" s="31"/>
      <x:c r="H113" s="31"/>
      <x:c r="I113" s="31"/>
      <x:c r="J113" s="35"/>
      <x:c r="K113" s="35"/>
      <x:c r="L113" s="35" t="str">
        <x:f t="shared" si="6">IF($C113="","",IF(OR($A113="Rejected",$A113="Offer",$A113="Withdrawn"),"",IF($J113="","",$J113+7)))</x:f>
      </x:c>
      <x:c r="M113" s="31"/>
      <x:c r="N113" s="31"/>
      <x:c r="O113" s="31"/>
      <x:c r="P113" s="31"/>
      <x:c r="Q113" s="34"/>
      <x:c r="R113" s="31"/>
      <x:c r="S113" s="31"/>
      <x:c r="T113" s="36" t="str">
        <x:f t="shared" ca="1" si="7">IF($C113="","",IF($K113="","",TODAY()-$K113))</x:f>
      </x:c>
      <x:c r="U113" s="36" t="str">
        <x:f t="shared" ca="1" si="8">IF($C113="","",IF($J113="","",TODAY()-$J113))</x:f>
      </x:c>
      <x:c r="V113" s="31" t="str">
        <x:f t="shared" ca="1" si="9">IF($C113="","",IF($L113="","No follow-up set",IF($L113&lt;TODAY(),"Overdue",IF($L113=TODAY(),"Due today",IF($L113&lt;=TODAY()+7,"Due soon","Scheduled")))))</x:f>
      </x:c>
      <x:c r="W113" s="31" t="str">
        <x:f t="shared" si="10">IF($C113="","",IF(OR($V113="Overdue",$V113="Due today",AND($T113&gt;=7,NOT(OR($A113="Rejected",$A113="Offer",$A113="Withdrawn")))),"Yes","No"))</x:f>
      </x:c>
      <x:c r="X113" s="31" t="str">
        <x:f t="shared" si="11">IF($C113="","",IF(OR($A113="Rejected",$A113="Offer",$A113="Withdrawn"),"Closed","Open"))</x:f>
      </x:c>
    </x:row>
    <x:row r="114" ht="19.5" customHeight="1">
      <x:c r="A114" s="31"/>
      <x:c r="B114" s="31"/>
      <x:c r="C114" s="31"/>
      <x:c r="D114" s="31"/>
      <x:c r="E114" s="31"/>
      <x:c r="F114" s="31"/>
      <x:c r="G114" s="31"/>
      <x:c r="H114" s="31"/>
      <x:c r="I114" s="31"/>
      <x:c r="J114" s="35"/>
      <x:c r="K114" s="35"/>
      <x:c r="L114" s="35" t="str">
        <x:f t="shared" si="6">IF($C114="","",IF(OR($A114="Rejected",$A114="Offer",$A114="Withdrawn"),"",IF($J114="","",$J114+7)))</x:f>
      </x:c>
      <x:c r="M114" s="31"/>
      <x:c r="N114" s="31"/>
      <x:c r="O114" s="31"/>
      <x:c r="P114" s="31"/>
      <x:c r="Q114" s="34"/>
      <x:c r="R114" s="31"/>
      <x:c r="S114" s="31"/>
      <x:c r="T114" s="36" t="str">
        <x:f t="shared" ca="1" si="7">IF($C114="","",IF($K114="","",TODAY()-$K114))</x:f>
      </x:c>
      <x:c r="U114" s="36" t="str">
        <x:f t="shared" ca="1" si="8">IF($C114="","",IF($J114="","",TODAY()-$J114))</x:f>
      </x:c>
      <x:c r="V114" s="31" t="str">
        <x:f t="shared" ca="1" si="9">IF($C114="","",IF($L114="","No follow-up set",IF($L114&lt;TODAY(),"Overdue",IF($L114=TODAY(),"Due today",IF($L114&lt;=TODAY()+7,"Due soon","Scheduled")))))</x:f>
      </x:c>
      <x:c r="W114" s="31" t="str">
        <x:f t="shared" si="10">IF($C114="","",IF(OR($V114="Overdue",$V114="Due today",AND($T114&gt;=7,NOT(OR($A114="Rejected",$A114="Offer",$A114="Withdrawn")))),"Yes","No"))</x:f>
      </x:c>
      <x:c r="X114" s="31" t="str">
        <x:f t="shared" si="11">IF($C114="","",IF(OR($A114="Rejected",$A114="Offer",$A114="Withdrawn"),"Closed","Open"))</x:f>
      </x:c>
    </x:row>
    <x:row r="115" ht="19.5" customHeight="1">
      <x:c r="A115" s="31"/>
      <x:c r="B115" s="31"/>
      <x:c r="C115" s="31"/>
      <x:c r="D115" s="31"/>
      <x:c r="E115" s="31"/>
      <x:c r="F115" s="31"/>
      <x:c r="G115" s="31"/>
      <x:c r="H115" s="31"/>
      <x:c r="I115" s="31"/>
      <x:c r="J115" s="35"/>
      <x:c r="K115" s="35"/>
      <x:c r="L115" s="35" t="str">
        <x:f t="shared" si="6">IF($C115="","",IF(OR($A115="Rejected",$A115="Offer",$A115="Withdrawn"),"",IF($J115="","",$J115+7)))</x:f>
      </x:c>
      <x:c r="M115" s="31"/>
      <x:c r="N115" s="31"/>
      <x:c r="O115" s="31"/>
      <x:c r="P115" s="31"/>
      <x:c r="Q115" s="34"/>
      <x:c r="R115" s="31"/>
      <x:c r="S115" s="31"/>
      <x:c r="T115" s="36" t="str">
        <x:f t="shared" ca="1" si="7">IF($C115="","",IF($K115="","",TODAY()-$K115))</x:f>
      </x:c>
      <x:c r="U115" s="36" t="str">
        <x:f t="shared" ca="1" si="8">IF($C115="","",IF($J115="","",TODAY()-$J115))</x:f>
      </x:c>
      <x:c r="V115" s="31" t="str">
        <x:f t="shared" ca="1" si="9">IF($C115="","",IF($L115="","No follow-up set",IF($L115&lt;TODAY(),"Overdue",IF($L115=TODAY(),"Due today",IF($L115&lt;=TODAY()+7,"Due soon","Scheduled")))))</x:f>
      </x:c>
      <x:c r="W115" s="31" t="str">
        <x:f t="shared" si="10">IF($C115="","",IF(OR($V115="Overdue",$V115="Due today",AND($T115&gt;=7,NOT(OR($A115="Rejected",$A115="Offer",$A115="Withdrawn")))),"Yes","No"))</x:f>
      </x:c>
      <x:c r="X115" s="31" t="str">
        <x:f t="shared" si="11">IF($C115="","",IF(OR($A115="Rejected",$A115="Offer",$A115="Withdrawn"),"Closed","Open"))</x:f>
      </x:c>
    </x:row>
    <x:row r="116" ht="19.5" customHeight="1">
      <x:c r="A116" s="31"/>
      <x:c r="B116" s="31"/>
      <x:c r="C116" s="31"/>
      <x:c r="D116" s="31"/>
      <x:c r="E116" s="31"/>
      <x:c r="F116" s="31"/>
      <x:c r="G116" s="31"/>
      <x:c r="H116" s="31"/>
      <x:c r="I116" s="31"/>
      <x:c r="J116" s="35"/>
      <x:c r="K116" s="35"/>
      <x:c r="L116" s="35" t="str">
        <x:f t="shared" si="6">IF($C116="","",IF(OR($A116="Rejected",$A116="Offer",$A116="Withdrawn"),"",IF($J116="","",$J116+7)))</x:f>
      </x:c>
      <x:c r="M116" s="31"/>
      <x:c r="N116" s="31"/>
      <x:c r="O116" s="31"/>
      <x:c r="P116" s="31"/>
      <x:c r="Q116" s="34"/>
      <x:c r="R116" s="31"/>
      <x:c r="S116" s="31"/>
      <x:c r="T116" s="36" t="str">
        <x:f t="shared" ca="1" si="7">IF($C116="","",IF($K116="","",TODAY()-$K116))</x:f>
      </x:c>
      <x:c r="U116" s="36" t="str">
        <x:f t="shared" ca="1" si="8">IF($C116="","",IF($J116="","",TODAY()-$J116))</x:f>
      </x:c>
      <x:c r="V116" s="31" t="str">
        <x:f t="shared" ca="1" si="9">IF($C116="","",IF($L116="","No follow-up set",IF($L116&lt;TODAY(),"Overdue",IF($L116=TODAY(),"Due today",IF($L116&lt;=TODAY()+7,"Due soon","Scheduled")))))</x:f>
      </x:c>
      <x:c r="W116" s="31" t="str">
        <x:f t="shared" si="10">IF($C116="","",IF(OR($V116="Overdue",$V116="Due today",AND($T116&gt;=7,NOT(OR($A116="Rejected",$A116="Offer",$A116="Withdrawn")))),"Yes","No"))</x:f>
      </x:c>
      <x:c r="X116" s="31" t="str">
        <x:f t="shared" si="11">IF($C116="","",IF(OR($A116="Rejected",$A116="Offer",$A116="Withdrawn"),"Closed","Open"))</x:f>
      </x:c>
    </x:row>
    <x:row r="117" ht="19.5" customHeight="1">
      <x:c r="A117" s="31"/>
      <x:c r="B117" s="31"/>
      <x:c r="C117" s="31"/>
      <x:c r="D117" s="31"/>
      <x:c r="E117" s="31"/>
      <x:c r="F117" s="31"/>
      <x:c r="G117" s="31"/>
      <x:c r="H117" s="31"/>
      <x:c r="I117" s="31"/>
      <x:c r="J117" s="35"/>
      <x:c r="K117" s="35"/>
      <x:c r="L117" s="35" t="str">
        <x:f t="shared" si="6">IF($C117="","",IF(OR($A117="Rejected",$A117="Offer",$A117="Withdrawn"),"",IF($J117="","",$J117+7)))</x:f>
      </x:c>
      <x:c r="M117" s="31"/>
      <x:c r="N117" s="31"/>
      <x:c r="O117" s="31"/>
      <x:c r="P117" s="31"/>
      <x:c r="Q117" s="34"/>
      <x:c r="R117" s="31"/>
      <x:c r="S117" s="31"/>
      <x:c r="T117" s="36" t="str">
        <x:f t="shared" ca="1" si="7">IF($C117="","",IF($K117="","",TODAY()-$K117))</x:f>
      </x:c>
      <x:c r="U117" s="36" t="str">
        <x:f t="shared" ca="1" si="8">IF($C117="","",IF($J117="","",TODAY()-$J117))</x:f>
      </x:c>
      <x:c r="V117" s="31" t="str">
        <x:f t="shared" ca="1" si="9">IF($C117="","",IF($L117="","No follow-up set",IF($L117&lt;TODAY(),"Overdue",IF($L117=TODAY(),"Due today",IF($L117&lt;=TODAY()+7,"Due soon","Scheduled")))))</x:f>
      </x:c>
      <x:c r="W117" s="31" t="str">
        <x:f t="shared" si="10">IF($C117="","",IF(OR($V117="Overdue",$V117="Due today",AND($T117&gt;=7,NOT(OR($A117="Rejected",$A117="Offer",$A117="Withdrawn")))),"Yes","No"))</x:f>
      </x:c>
      <x:c r="X117" s="31" t="str">
        <x:f t="shared" si="11">IF($C117="","",IF(OR($A117="Rejected",$A117="Offer",$A117="Withdrawn"),"Closed","Open"))</x:f>
      </x:c>
    </x:row>
    <x:row r="118" ht="19.5" customHeight="1">
      <x:c r="A118" s="31"/>
      <x:c r="B118" s="31"/>
      <x:c r="C118" s="31"/>
      <x:c r="D118" s="31"/>
      <x:c r="E118" s="31"/>
      <x:c r="F118" s="31"/>
      <x:c r="G118" s="31"/>
      <x:c r="H118" s="31"/>
      <x:c r="I118" s="31"/>
      <x:c r="J118" s="35"/>
      <x:c r="K118" s="35"/>
      <x:c r="L118" s="35" t="str">
        <x:f t="shared" si="6">IF($C118="","",IF(OR($A118="Rejected",$A118="Offer",$A118="Withdrawn"),"",IF($J118="","",$J118+7)))</x:f>
      </x:c>
      <x:c r="M118" s="31"/>
      <x:c r="N118" s="31"/>
      <x:c r="O118" s="31"/>
      <x:c r="P118" s="31"/>
      <x:c r="Q118" s="34"/>
      <x:c r="R118" s="31"/>
      <x:c r="S118" s="31"/>
      <x:c r="T118" s="36" t="str">
        <x:f t="shared" ca="1" si="7">IF($C118="","",IF($K118="","",TODAY()-$K118))</x:f>
      </x:c>
      <x:c r="U118" s="36" t="str">
        <x:f t="shared" ca="1" si="8">IF($C118="","",IF($J118="","",TODAY()-$J118))</x:f>
      </x:c>
      <x:c r="V118" s="31" t="str">
        <x:f t="shared" ca="1" si="9">IF($C118="","",IF($L118="","No follow-up set",IF($L118&lt;TODAY(),"Overdue",IF($L118=TODAY(),"Due today",IF($L118&lt;=TODAY()+7,"Due soon","Scheduled")))))</x:f>
      </x:c>
      <x:c r="W118" s="31" t="str">
        <x:f t="shared" si="10">IF($C118="","",IF(OR($V118="Overdue",$V118="Due today",AND($T118&gt;=7,NOT(OR($A118="Rejected",$A118="Offer",$A118="Withdrawn")))),"Yes","No"))</x:f>
      </x:c>
      <x:c r="X118" s="31" t="str">
        <x:f t="shared" si="11">IF($C118="","",IF(OR($A118="Rejected",$A118="Offer",$A118="Withdrawn"),"Closed","Open"))</x:f>
      </x:c>
    </x:row>
    <x:row r="119" ht="19.5" customHeight="1">
      <x:c r="A119" s="31"/>
      <x:c r="B119" s="31"/>
      <x:c r="C119" s="31"/>
      <x:c r="D119" s="31"/>
      <x:c r="E119" s="31"/>
      <x:c r="F119" s="31"/>
      <x:c r="G119" s="31"/>
      <x:c r="H119" s="31"/>
      <x:c r="I119" s="31"/>
      <x:c r="J119" s="35"/>
      <x:c r="K119" s="35"/>
      <x:c r="L119" s="35" t="str">
        <x:f t="shared" si="6">IF($C119="","",IF(OR($A119="Rejected",$A119="Offer",$A119="Withdrawn"),"",IF($J119="","",$J119+7)))</x:f>
      </x:c>
      <x:c r="M119" s="31"/>
      <x:c r="N119" s="31"/>
      <x:c r="O119" s="31"/>
      <x:c r="P119" s="31"/>
      <x:c r="Q119" s="34"/>
      <x:c r="R119" s="31"/>
      <x:c r="S119" s="31"/>
      <x:c r="T119" s="36" t="str">
        <x:f t="shared" ca="1" si="7">IF($C119="","",IF($K119="","",TODAY()-$K119))</x:f>
      </x:c>
      <x:c r="U119" s="36" t="str">
        <x:f t="shared" ca="1" si="8">IF($C119="","",IF($J119="","",TODAY()-$J119))</x:f>
      </x:c>
      <x:c r="V119" s="31" t="str">
        <x:f t="shared" ca="1" si="9">IF($C119="","",IF($L119="","No follow-up set",IF($L119&lt;TODAY(),"Overdue",IF($L119=TODAY(),"Due today",IF($L119&lt;=TODAY()+7,"Due soon","Scheduled")))))</x:f>
      </x:c>
      <x:c r="W119" s="31" t="str">
        <x:f t="shared" si="10">IF($C119="","",IF(OR($V119="Overdue",$V119="Due today",AND($T119&gt;=7,NOT(OR($A119="Rejected",$A119="Offer",$A119="Withdrawn")))),"Yes","No"))</x:f>
      </x:c>
      <x:c r="X119" s="31" t="str">
        <x:f t="shared" si="11">IF($C119="","",IF(OR($A119="Rejected",$A119="Offer",$A119="Withdrawn"),"Closed","Open"))</x:f>
      </x:c>
    </x:row>
    <x:row r="120" ht="19.5" customHeight="1">
      <x:c r="A120" s="31"/>
      <x:c r="B120" s="31"/>
      <x:c r="C120" s="31"/>
      <x:c r="D120" s="31"/>
      <x:c r="E120" s="31"/>
      <x:c r="F120" s="31"/>
      <x:c r="G120" s="31"/>
      <x:c r="H120" s="31"/>
      <x:c r="I120" s="31"/>
      <x:c r="J120" s="35"/>
      <x:c r="K120" s="35"/>
      <x:c r="L120" s="35" t="str">
        <x:f t="shared" si="6">IF($C120="","",IF(OR($A120="Rejected",$A120="Offer",$A120="Withdrawn"),"",IF($J120="","",$J120+7)))</x:f>
      </x:c>
      <x:c r="M120" s="31"/>
      <x:c r="N120" s="31"/>
      <x:c r="O120" s="31"/>
      <x:c r="P120" s="31"/>
      <x:c r="Q120" s="34"/>
      <x:c r="R120" s="31"/>
      <x:c r="S120" s="31"/>
      <x:c r="T120" s="36" t="str">
        <x:f t="shared" ca="1" si="7">IF($C120="","",IF($K120="","",TODAY()-$K120))</x:f>
      </x:c>
      <x:c r="U120" s="36" t="str">
        <x:f t="shared" ca="1" si="8">IF($C120="","",IF($J120="","",TODAY()-$J120))</x:f>
      </x:c>
      <x:c r="V120" s="31" t="str">
        <x:f t="shared" ca="1" si="9">IF($C120="","",IF($L120="","No follow-up set",IF($L120&lt;TODAY(),"Overdue",IF($L120=TODAY(),"Due today",IF($L120&lt;=TODAY()+7,"Due soon","Scheduled")))))</x:f>
      </x:c>
      <x:c r="W120" s="31" t="str">
        <x:f t="shared" si="10">IF($C120="","",IF(OR($V120="Overdue",$V120="Due today",AND($T120&gt;=7,NOT(OR($A120="Rejected",$A120="Offer",$A120="Withdrawn")))),"Yes","No"))</x:f>
      </x:c>
      <x:c r="X120" s="31" t="str">
        <x:f t="shared" si="11">IF($C120="","",IF(OR($A120="Rejected",$A120="Offer",$A120="Withdrawn"),"Closed","Open"))</x:f>
      </x:c>
    </x:row>
    <x:row r="121" ht="19.5" customHeight="1">
      <x:c r="A121" s="31"/>
      <x:c r="B121" s="31"/>
      <x:c r="C121" s="31"/>
      <x:c r="D121" s="31"/>
      <x:c r="E121" s="31"/>
      <x:c r="F121" s="31"/>
      <x:c r="G121" s="31"/>
      <x:c r="H121" s="31"/>
      <x:c r="I121" s="31"/>
      <x:c r="J121" s="35"/>
      <x:c r="K121" s="35"/>
      <x:c r="L121" s="35" t="str">
        <x:f t="shared" si="6">IF($C121="","",IF(OR($A121="Rejected",$A121="Offer",$A121="Withdrawn"),"",IF($J121="","",$J121+7)))</x:f>
      </x:c>
      <x:c r="M121" s="31"/>
      <x:c r="N121" s="31"/>
      <x:c r="O121" s="31"/>
      <x:c r="P121" s="31"/>
      <x:c r="Q121" s="34"/>
      <x:c r="R121" s="31"/>
      <x:c r="S121" s="31"/>
      <x:c r="T121" s="36" t="str">
        <x:f t="shared" ca="1" si="7">IF($C121="","",IF($K121="","",TODAY()-$K121))</x:f>
      </x:c>
      <x:c r="U121" s="36" t="str">
        <x:f t="shared" ca="1" si="8">IF($C121="","",IF($J121="","",TODAY()-$J121))</x:f>
      </x:c>
      <x:c r="V121" s="31" t="str">
        <x:f t="shared" ca="1" si="9">IF($C121="","",IF($L121="","No follow-up set",IF($L121&lt;TODAY(),"Overdue",IF($L121=TODAY(),"Due today",IF($L121&lt;=TODAY()+7,"Due soon","Scheduled")))))</x:f>
      </x:c>
      <x:c r="W121" s="31" t="str">
        <x:f t="shared" si="10">IF($C121="","",IF(OR($V121="Overdue",$V121="Due today",AND($T121&gt;=7,NOT(OR($A121="Rejected",$A121="Offer",$A121="Withdrawn")))),"Yes","No"))</x:f>
      </x:c>
      <x:c r="X121" s="31" t="str">
        <x:f t="shared" si="11">IF($C121="","",IF(OR($A121="Rejected",$A121="Offer",$A121="Withdrawn"),"Closed","Open"))</x:f>
      </x:c>
    </x:row>
    <x:row r="122" ht="19.5" customHeight="1">
      <x:c r="A122" s="31"/>
      <x:c r="B122" s="31"/>
      <x:c r="C122" s="31"/>
      <x:c r="D122" s="31"/>
      <x:c r="E122" s="31"/>
      <x:c r="F122" s="31"/>
      <x:c r="G122" s="31"/>
      <x:c r="H122" s="31"/>
      <x:c r="I122" s="31"/>
      <x:c r="J122" s="35"/>
      <x:c r="K122" s="35"/>
      <x:c r="L122" s="35" t="str">
        <x:f t="shared" si="6">IF($C122="","",IF(OR($A122="Rejected",$A122="Offer",$A122="Withdrawn"),"",IF($J122="","",$J122+7)))</x:f>
      </x:c>
      <x:c r="M122" s="31"/>
      <x:c r="N122" s="31"/>
      <x:c r="O122" s="31"/>
      <x:c r="P122" s="31"/>
      <x:c r="Q122" s="34"/>
      <x:c r="R122" s="31"/>
      <x:c r="S122" s="31"/>
      <x:c r="T122" s="36" t="str">
        <x:f t="shared" ca="1" si="7">IF($C122="","",IF($K122="","",TODAY()-$K122))</x:f>
      </x:c>
      <x:c r="U122" s="36" t="str">
        <x:f t="shared" ca="1" si="8">IF($C122="","",IF($J122="","",TODAY()-$J122))</x:f>
      </x:c>
      <x:c r="V122" s="31" t="str">
        <x:f t="shared" ca="1" si="9">IF($C122="","",IF($L122="","No follow-up set",IF($L122&lt;TODAY(),"Overdue",IF($L122=TODAY(),"Due today",IF($L122&lt;=TODAY()+7,"Due soon","Scheduled")))))</x:f>
      </x:c>
      <x:c r="W122" s="31" t="str">
        <x:f t="shared" si="10">IF($C122="","",IF(OR($V122="Overdue",$V122="Due today",AND($T122&gt;=7,NOT(OR($A122="Rejected",$A122="Offer",$A122="Withdrawn")))),"Yes","No"))</x:f>
      </x:c>
      <x:c r="X122" s="31" t="str">
        <x:f t="shared" si="11">IF($C122="","",IF(OR($A122="Rejected",$A122="Offer",$A122="Withdrawn"),"Closed","Open"))</x:f>
      </x:c>
    </x:row>
    <x:row r="123" ht="19.5" customHeight="1">
      <x:c r="A123" s="31"/>
      <x:c r="B123" s="31"/>
      <x:c r="C123" s="31"/>
      <x:c r="D123" s="31"/>
      <x:c r="E123" s="31"/>
      <x:c r="F123" s="31"/>
      <x:c r="G123" s="31"/>
      <x:c r="H123" s="31"/>
      <x:c r="I123" s="31"/>
      <x:c r="J123" s="35"/>
      <x:c r="K123" s="35"/>
      <x:c r="L123" s="35" t="str">
        <x:f t="shared" si="6">IF($C123="","",IF(OR($A123="Rejected",$A123="Offer",$A123="Withdrawn"),"",IF($J123="","",$J123+7)))</x:f>
      </x:c>
      <x:c r="M123" s="31"/>
      <x:c r="N123" s="31"/>
      <x:c r="O123" s="31"/>
      <x:c r="P123" s="31"/>
      <x:c r="Q123" s="34"/>
      <x:c r="R123" s="31"/>
      <x:c r="S123" s="31"/>
      <x:c r="T123" s="36" t="str">
        <x:f t="shared" ca="1" si="7">IF($C123="","",IF($K123="","",TODAY()-$K123))</x:f>
      </x:c>
      <x:c r="U123" s="36" t="str">
        <x:f t="shared" ca="1" si="8">IF($C123="","",IF($J123="","",TODAY()-$J123))</x:f>
      </x:c>
      <x:c r="V123" s="31" t="str">
        <x:f t="shared" ca="1" si="9">IF($C123="","",IF($L123="","No follow-up set",IF($L123&lt;TODAY(),"Overdue",IF($L123=TODAY(),"Due today",IF($L123&lt;=TODAY()+7,"Due soon","Scheduled")))))</x:f>
      </x:c>
      <x:c r="W123" s="31" t="str">
        <x:f t="shared" si="10">IF($C123="","",IF(OR($V123="Overdue",$V123="Due today",AND($T123&gt;=7,NOT(OR($A123="Rejected",$A123="Offer",$A123="Withdrawn")))),"Yes","No"))</x:f>
      </x:c>
      <x:c r="X123" s="31" t="str">
        <x:f t="shared" si="11">IF($C123="","",IF(OR($A123="Rejected",$A123="Offer",$A123="Withdrawn"),"Closed","Open"))</x:f>
      </x:c>
    </x:row>
    <x:row r="124" ht="19.5" customHeight="1">
      <x:c r="A124" s="31"/>
      <x:c r="B124" s="31"/>
      <x:c r="C124" s="31"/>
      <x:c r="D124" s="31"/>
      <x:c r="E124" s="31"/>
      <x:c r="F124" s="31"/>
      <x:c r="G124" s="31"/>
      <x:c r="H124" s="31"/>
      <x:c r="I124" s="31"/>
      <x:c r="J124" s="35"/>
      <x:c r="K124" s="35"/>
      <x:c r="L124" s="35" t="str">
        <x:f t="shared" si="6">IF($C124="","",IF(OR($A124="Rejected",$A124="Offer",$A124="Withdrawn"),"",IF($J124="","",$J124+7)))</x:f>
      </x:c>
      <x:c r="M124" s="31"/>
      <x:c r="N124" s="31"/>
      <x:c r="O124" s="31"/>
      <x:c r="P124" s="31"/>
      <x:c r="Q124" s="34"/>
      <x:c r="R124" s="31"/>
      <x:c r="S124" s="31"/>
      <x:c r="T124" s="36" t="str">
        <x:f t="shared" ca="1" si="7">IF($C124="","",IF($K124="","",TODAY()-$K124))</x:f>
      </x:c>
      <x:c r="U124" s="36" t="str">
        <x:f t="shared" ca="1" si="8">IF($C124="","",IF($J124="","",TODAY()-$J124))</x:f>
      </x:c>
      <x:c r="V124" s="31" t="str">
        <x:f t="shared" ca="1" si="9">IF($C124="","",IF($L124="","No follow-up set",IF($L124&lt;TODAY(),"Overdue",IF($L124=TODAY(),"Due today",IF($L124&lt;=TODAY()+7,"Due soon","Scheduled")))))</x:f>
      </x:c>
      <x:c r="W124" s="31" t="str">
        <x:f t="shared" si="10">IF($C124="","",IF(OR($V124="Overdue",$V124="Due today",AND($T124&gt;=7,NOT(OR($A124="Rejected",$A124="Offer",$A124="Withdrawn")))),"Yes","No"))</x:f>
      </x:c>
      <x:c r="X124" s="31" t="str">
        <x:f t="shared" si="11">IF($C124="","",IF(OR($A124="Rejected",$A124="Offer",$A124="Withdrawn"),"Closed","Open"))</x:f>
      </x:c>
    </x:row>
    <x:row r="125" ht="19.5" customHeight="1">
      <x:c r="A125" s="31"/>
      <x:c r="B125" s="31"/>
      <x:c r="C125" s="31"/>
      <x:c r="D125" s="31"/>
      <x:c r="E125" s="31"/>
      <x:c r="F125" s="31"/>
      <x:c r="G125" s="31"/>
      <x:c r="H125" s="31"/>
      <x:c r="I125" s="31"/>
      <x:c r="J125" s="35"/>
      <x:c r="K125" s="35"/>
      <x:c r="L125" s="35" t="str">
        <x:f t="shared" si="6">IF($C125="","",IF(OR($A125="Rejected",$A125="Offer",$A125="Withdrawn"),"",IF($J125="","",$J125+7)))</x:f>
      </x:c>
      <x:c r="M125" s="31"/>
      <x:c r="N125" s="31"/>
      <x:c r="O125" s="31"/>
      <x:c r="P125" s="31"/>
      <x:c r="Q125" s="34"/>
      <x:c r="R125" s="31"/>
      <x:c r="S125" s="31"/>
      <x:c r="T125" s="36" t="str">
        <x:f t="shared" ca="1" si="7">IF($C125="","",IF($K125="","",TODAY()-$K125))</x:f>
      </x:c>
      <x:c r="U125" s="36" t="str">
        <x:f t="shared" ca="1" si="8">IF($C125="","",IF($J125="","",TODAY()-$J125))</x:f>
      </x:c>
      <x:c r="V125" s="31" t="str">
        <x:f t="shared" ca="1" si="9">IF($C125="","",IF($L125="","No follow-up set",IF($L125&lt;TODAY(),"Overdue",IF($L125=TODAY(),"Due today",IF($L125&lt;=TODAY()+7,"Due soon","Scheduled")))))</x:f>
      </x:c>
      <x:c r="W125" s="31" t="str">
        <x:f t="shared" si="10">IF($C125="","",IF(OR($V125="Overdue",$V125="Due today",AND($T125&gt;=7,NOT(OR($A125="Rejected",$A125="Offer",$A125="Withdrawn")))),"Yes","No"))</x:f>
      </x:c>
      <x:c r="X125" s="31" t="str">
        <x:f t="shared" si="11">IF($C125="","",IF(OR($A125="Rejected",$A125="Offer",$A125="Withdrawn"),"Closed","Open"))</x:f>
      </x:c>
    </x:row>
    <x:row r="126" ht="19.5" customHeight="1">
      <x:c r="A126" s="31"/>
      <x:c r="B126" s="31"/>
      <x:c r="C126" s="31"/>
      <x:c r="D126" s="31"/>
      <x:c r="E126" s="31"/>
      <x:c r="F126" s="31"/>
      <x:c r="G126" s="31"/>
      <x:c r="H126" s="31"/>
      <x:c r="I126" s="31"/>
      <x:c r="J126" s="35"/>
      <x:c r="K126" s="35"/>
      <x:c r="L126" s="35" t="str">
        <x:f t="shared" si="6">IF($C126="","",IF(OR($A126="Rejected",$A126="Offer",$A126="Withdrawn"),"",IF($J126="","",$J126+7)))</x:f>
      </x:c>
      <x:c r="M126" s="31"/>
      <x:c r="N126" s="31"/>
      <x:c r="O126" s="31"/>
      <x:c r="P126" s="31"/>
      <x:c r="Q126" s="34"/>
      <x:c r="R126" s="31"/>
      <x:c r="S126" s="31"/>
      <x:c r="T126" s="36" t="str">
        <x:f t="shared" ca="1" si="7">IF($C126="","",IF($K126="","",TODAY()-$K126))</x:f>
      </x:c>
      <x:c r="U126" s="36" t="str">
        <x:f t="shared" ca="1" si="8">IF($C126="","",IF($J126="","",TODAY()-$J126))</x:f>
      </x:c>
      <x:c r="V126" s="31" t="str">
        <x:f t="shared" ca="1" si="9">IF($C126="","",IF($L126="","No follow-up set",IF($L126&lt;TODAY(),"Overdue",IF($L126=TODAY(),"Due today",IF($L126&lt;=TODAY()+7,"Due soon","Scheduled")))))</x:f>
      </x:c>
      <x:c r="W126" s="31" t="str">
        <x:f t="shared" si="10">IF($C126="","",IF(OR($V126="Overdue",$V126="Due today",AND($T126&gt;=7,NOT(OR($A126="Rejected",$A126="Offer",$A126="Withdrawn")))),"Yes","No"))</x:f>
      </x:c>
      <x:c r="X126" s="31" t="str">
        <x:f t="shared" si="11">IF($C126="","",IF(OR($A126="Rejected",$A126="Offer",$A126="Withdrawn"),"Closed","Open"))</x:f>
      </x:c>
    </x:row>
    <x:row r="127" ht="19.5" customHeight="1">
      <x:c r="A127" s="31"/>
      <x:c r="B127" s="31"/>
      <x:c r="C127" s="31"/>
      <x:c r="D127" s="31"/>
      <x:c r="E127" s="31"/>
      <x:c r="F127" s="31"/>
      <x:c r="G127" s="31"/>
      <x:c r="H127" s="31"/>
      <x:c r="I127" s="31"/>
      <x:c r="J127" s="35"/>
      <x:c r="K127" s="35"/>
      <x:c r="L127" s="35" t="str">
        <x:f t="shared" si="6">IF($C127="","",IF(OR($A127="Rejected",$A127="Offer",$A127="Withdrawn"),"",IF($J127="","",$J127+7)))</x:f>
      </x:c>
      <x:c r="M127" s="31"/>
      <x:c r="N127" s="31"/>
      <x:c r="O127" s="31"/>
      <x:c r="P127" s="31"/>
      <x:c r="Q127" s="34"/>
      <x:c r="R127" s="31"/>
      <x:c r="S127" s="31"/>
      <x:c r="T127" s="36" t="str">
        <x:f t="shared" ca="1" si="7">IF($C127="","",IF($K127="","",TODAY()-$K127))</x:f>
      </x:c>
      <x:c r="U127" s="36" t="str">
        <x:f t="shared" ca="1" si="8">IF($C127="","",IF($J127="","",TODAY()-$J127))</x:f>
      </x:c>
      <x:c r="V127" s="31" t="str">
        <x:f t="shared" ca="1" si="9">IF($C127="","",IF($L127="","No follow-up set",IF($L127&lt;TODAY(),"Overdue",IF($L127=TODAY(),"Due today",IF($L127&lt;=TODAY()+7,"Due soon","Scheduled")))))</x:f>
      </x:c>
      <x:c r="W127" s="31" t="str">
        <x:f t="shared" si="10">IF($C127="","",IF(OR($V127="Overdue",$V127="Due today",AND($T127&gt;=7,NOT(OR($A127="Rejected",$A127="Offer",$A127="Withdrawn")))),"Yes","No"))</x:f>
      </x:c>
      <x:c r="X127" s="31" t="str">
        <x:f t="shared" si="11">IF($C127="","",IF(OR($A127="Rejected",$A127="Offer",$A127="Withdrawn"),"Closed","Open"))</x:f>
      </x:c>
    </x:row>
    <x:row r="128" ht="19.5" customHeight="1">
      <x:c r="A128" s="31"/>
      <x:c r="B128" s="31"/>
      <x:c r="C128" s="31"/>
      <x:c r="D128" s="31"/>
      <x:c r="E128" s="31"/>
      <x:c r="F128" s="31"/>
      <x:c r="G128" s="31"/>
      <x:c r="H128" s="31"/>
      <x:c r="I128" s="31"/>
      <x:c r="J128" s="35"/>
      <x:c r="K128" s="35"/>
      <x:c r="L128" s="35" t="str">
        <x:f t="shared" si="6">IF($C128="","",IF(OR($A128="Rejected",$A128="Offer",$A128="Withdrawn"),"",IF($J128="","",$J128+7)))</x:f>
      </x:c>
      <x:c r="M128" s="31"/>
      <x:c r="N128" s="31"/>
      <x:c r="O128" s="31"/>
      <x:c r="P128" s="31"/>
      <x:c r="Q128" s="34"/>
      <x:c r="R128" s="31"/>
      <x:c r="S128" s="31"/>
      <x:c r="T128" s="36" t="str">
        <x:f t="shared" ca="1" si="7">IF($C128="","",IF($K128="","",TODAY()-$K128))</x:f>
      </x:c>
      <x:c r="U128" s="36" t="str">
        <x:f t="shared" ca="1" si="8">IF($C128="","",IF($J128="","",TODAY()-$J128))</x:f>
      </x:c>
      <x:c r="V128" s="31" t="str">
        <x:f t="shared" ca="1" si="9">IF($C128="","",IF($L128="","No follow-up set",IF($L128&lt;TODAY(),"Overdue",IF($L128=TODAY(),"Due today",IF($L128&lt;=TODAY()+7,"Due soon","Scheduled")))))</x:f>
      </x:c>
      <x:c r="W128" s="31" t="str">
        <x:f t="shared" si="10">IF($C128="","",IF(OR($V128="Overdue",$V128="Due today",AND($T128&gt;=7,NOT(OR($A128="Rejected",$A128="Offer",$A128="Withdrawn")))),"Yes","No"))</x:f>
      </x:c>
      <x:c r="X128" s="31" t="str">
        <x:f t="shared" si="11">IF($C128="","",IF(OR($A128="Rejected",$A128="Offer",$A128="Withdrawn"),"Closed","Open"))</x:f>
      </x:c>
    </x:row>
    <x:row r="129" ht="19.5" customHeight="1">
      <x:c r="A129" s="31"/>
      <x:c r="B129" s="31"/>
      <x:c r="C129" s="31"/>
      <x:c r="D129" s="31"/>
      <x:c r="E129" s="31"/>
      <x:c r="F129" s="31"/>
      <x:c r="G129" s="31"/>
      <x:c r="H129" s="31"/>
      <x:c r="I129" s="31"/>
      <x:c r="J129" s="35"/>
      <x:c r="K129" s="35"/>
      <x:c r="L129" s="35" t="str">
        <x:f t="shared" si="6">IF($C129="","",IF(OR($A129="Rejected",$A129="Offer",$A129="Withdrawn"),"",IF($J129="","",$J129+7)))</x:f>
      </x:c>
      <x:c r="M129" s="31"/>
      <x:c r="N129" s="31"/>
      <x:c r="O129" s="31"/>
      <x:c r="P129" s="31"/>
      <x:c r="Q129" s="34"/>
      <x:c r="R129" s="31"/>
      <x:c r="S129" s="31"/>
      <x:c r="T129" s="36" t="str">
        <x:f t="shared" ca="1" si="7">IF($C129="","",IF($K129="","",TODAY()-$K129))</x:f>
      </x:c>
      <x:c r="U129" s="36" t="str">
        <x:f t="shared" ca="1" si="8">IF($C129="","",IF($J129="","",TODAY()-$J129))</x:f>
      </x:c>
      <x:c r="V129" s="31" t="str">
        <x:f t="shared" ca="1" si="9">IF($C129="","",IF($L129="","No follow-up set",IF($L129&lt;TODAY(),"Overdue",IF($L129=TODAY(),"Due today",IF($L129&lt;=TODAY()+7,"Due soon","Scheduled")))))</x:f>
      </x:c>
      <x:c r="W129" s="31" t="str">
        <x:f t="shared" si="10">IF($C129="","",IF(OR($V129="Overdue",$V129="Due today",AND($T129&gt;=7,NOT(OR($A129="Rejected",$A129="Offer",$A129="Withdrawn")))),"Yes","No"))</x:f>
      </x:c>
      <x:c r="X129" s="31" t="str">
        <x:f t="shared" si="11">IF($C129="","",IF(OR($A129="Rejected",$A129="Offer",$A129="Withdrawn"),"Closed","Open"))</x:f>
      </x:c>
    </x:row>
    <x:row r="130" ht="19.5" customHeight="1">
      <x:c r="A130" s="31"/>
      <x:c r="B130" s="31"/>
      <x:c r="C130" s="31"/>
      <x:c r="D130" s="31"/>
      <x:c r="E130" s="31"/>
      <x:c r="F130" s="31"/>
      <x:c r="G130" s="31"/>
      <x:c r="H130" s="31"/>
      <x:c r="I130" s="31"/>
      <x:c r="J130" s="35"/>
      <x:c r="K130" s="35"/>
      <x:c r="L130" s="35" t="str">
        <x:f t="shared" ref="L130:L193" si="12">IF($C130="","",IF(OR($A130="Rejected",$A130="Offer",$A130="Withdrawn"),"",IF($J130="","",$J130+7)))</x:f>
      </x:c>
      <x:c r="M130" s="31"/>
      <x:c r="N130" s="31"/>
      <x:c r="O130" s="31"/>
      <x:c r="P130" s="31"/>
      <x:c r="Q130" s="34"/>
      <x:c r="R130" s="31"/>
      <x:c r="S130" s="31"/>
      <x:c r="T130" s="36" t="str">
        <x:f t="shared" ref="T130:T193" ca="1" si="13">IF($C130="","",IF($K130="","",TODAY()-$K130))</x:f>
      </x:c>
      <x:c r="U130" s="36" t="str">
        <x:f t="shared" ref="U130:U193" ca="1" si="14">IF($C130="","",IF($J130="","",TODAY()-$J130))</x:f>
      </x:c>
      <x:c r="V130" s="31" t="str">
        <x:f t="shared" ref="V130:V193" ca="1" si="15">IF($C130="","",IF($L130="","No follow-up set",IF($L130&lt;TODAY(),"Overdue",IF($L130=TODAY(),"Due today",IF($L130&lt;=TODAY()+7,"Due soon","Scheduled")))))</x:f>
      </x:c>
      <x:c r="W130" s="31" t="str">
        <x:f t="shared" ref="W130:W193" si="16">IF($C130="","",IF(OR($V130="Overdue",$V130="Due today",AND($T130&gt;=7,NOT(OR($A130="Rejected",$A130="Offer",$A130="Withdrawn")))),"Yes","No"))</x:f>
      </x:c>
      <x:c r="X130" s="31" t="str">
        <x:f t="shared" ref="X130:X193" si="17">IF($C130="","",IF(OR($A130="Rejected",$A130="Offer",$A130="Withdrawn"),"Closed","Open"))</x:f>
      </x:c>
    </x:row>
    <x:row r="131" ht="19.5" customHeight="1">
      <x:c r="A131" s="31"/>
      <x:c r="B131" s="31"/>
      <x:c r="C131" s="31"/>
      <x:c r="D131" s="31"/>
      <x:c r="E131" s="31"/>
      <x:c r="F131" s="31"/>
      <x:c r="G131" s="31"/>
      <x:c r="H131" s="31"/>
      <x:c r="I131" s="31"/>
      <x:c r="J131" s="35"/>
      <x:c r="K131" s="35"/>
      <x:c r="L131" s="35" t="str">
        <x:f t="shared" si="12">IF($C131="","",IF(OR($A131="Rejected",$A131="Offer",$A131="Withdrawn"),"",IF($J131="","",$J131+7)))</x:f>
      </x:c>
      <x:c r="M131" s="31"/>
      <x:c r="N131" s="31"/>
      <x:c r="O131" s="31"/>
      <x:c r="P131" s="31"/>
      <x:c r="Q131" s="34"/>
      <x:c r="R131" s="31"/>
      <x:c r="S131" s="31"/>
      <x:c r="T131" s="36" t="str">
        <x:f t="shared" ca="1" si="13">IF($C131="","",IF($K131="","",TODAY()-$K131))</x:f>
      </x:c>
      <x:c r="U131" s="36" t="str">
        <x:f t="shared" ca="1" si="14">IF($C131="","",IF($J131="","",TODAY()-$J131))</x:f>
      </x:c>
      <x:c r="V131" s="31" t="str">
        <x:f t="shared" ca="1" si="15">IF($C131="","",IF($L131="","No follow-up set",IF($L131&lt;TODAY(),"Overdue",IF($L131=TODAY(),"Due today",IF($L131&lt;=TODAY()+7,"Due soon","Scheduled")))))</x:f>
      </x:c>
      <x:c r="W131" s="31" t="str">
        <x:f t="shared" si="16">IF($C131="","",IF(OR($V131="Overdue",$V131="Due today",AND($T131&gt;=7,NOT(OR($A131="Rejected",$A131="Offer",$A131="Withdrawn")))),"Yes","No"))</x:f>
      </x:c>
      <x:c r="X131" s="31" t="str">
        <x:f t="shared" si="17">IF($C131="","",IF(OR($A131="Rejected",$A131="Offer",$A131="Withdrawn"),"Closed","Open"))</x:f>
      </x:c>
    </x:row>
    <x:row r="132" ht="19.5" customHeight="1">
      <x:c r="A132" s="31"/>
      <x:c r="B132" s="31"/>
      <x:c r="C132" s="31"/>
      <x:c r="D132" s="31"/>
      <x:c r="E132" s="31"/>
      <x:c r="F132" s="31"/>
      <x:c r="G132" s="31"/>
      <x:c r="H132" s="31"/>
      <x:c r="I132" s="31"/>
      <x:c r="J132" s="35"/>
      <x:c r="K132" s="35"/>
      <x:c r="L132" s="35" t="str">
        <x:f t="shared" si="12">IF($C132="","",IF(OR($A132="Rejected",$A132="Offer",$A132="Withdrawn"),"",IF($J132="","",$J132+7)))</x:f>
      </x:c>
      <x:c r="M132" s="31"/>
      <x:c r="N132" s="31"/>
      <x:c r="O132" s="31"/>
      <x:c r="P132" s="31"/>
      <x:c r="Q132" s="34"/>
      <x:c r="R132" s="31"/>
      <x:c r="S132" s="31"/>
      <x:c r="T132" s="36" t="str">
        <x:f t="shared" ca="1" si="13">IF($C132="","",IF($K132="","",TODAY()-$K132))</x:f>
      </x:c>
      <x:c r="U132" s="36" t="str">
        <x:f t="shared" ca="1" si="14">IF($C132="","",IF($J132="","",TODAY()-$J132))</x:f>
      </x:c>
      <x:c r="V132" s="31" t="str">
        <x:f t="shared" ca="1" si="15">IF($C132="","",IF($L132="","No follow-up set",IF($L132&lt;TODAY(),"Overdue",IF($L132=TODAY(),"Due today",IF($L132&lt;=TODAY()+7,"Due soon","Scheduled")))))</x:f>
      </x:c>
      <x:c r="W132" s="31" t="str">
        <x:f t="shared" si="16">IF($C132="","",IF(OR($V132="Overdue",$V132="Due today",AND($T132&gt;=7,NOT(OR($A132="Rejected",$A132="Offer",$A132="Withdrawn")))),"Yes","No"))</x:f>
      </x:c>
      <x:c r="X132" s="31" t="str">
        <x:f t="shared" si="17">IF($C132="","",IF(OR($A132="Rejected",$A132="Offer",$A132="Withdrawn"),"Closed","Open"))</x:f>
      </x:c>
    </x:row>
    <x:row r="133" ht="19.5" customHeight="1">
      <x:c r="A133" s="31"/>
      <x:c r="B133" s="31"/>
      <x:c r="C133" s="31"/>
      <x:c r="D133" s="31"/>
      <x:c r="E133" s="31"/>
      <x:c r="F133" s="31"/>
      <x:c r="G133" s="31"/>
      <x:c r="H133" s="31"/>
      <x:c r="I133" s="31"/>
      <x:c r="J133" s="35"/>
      <x:c r="K133" s="35"/>
      <x:c r="L133" s="35" t="str">
        <x:f t="shared" si="12">IF($C133="","",IF(OR($A133="Rejected",$A133="Offer",$A133="Withdrawn"),"",IF($J133="","",$J133+7)))</x:f>
      </x:c>
      <x:c r="M133" s="31"/>
      <x:c r="N133" s="31"/>
      <x:c r="O133" s="31"/>
      <x:c r="P133" s="31"/>
      <x:c r="Q133" s="34"/>
      <x:c r="R133" s="31"/>
      <x:c r="S133" s="31"/>
      <x:c r="T133" s="36" t="str">
        <x:f t="shared" ca="1" si="13">IF($C133="","",IF($K133="","",TODAY()-$K133))</x:f>
      </x:c>
      <x:c r="U133" s="36" t="str">
        <x:f t="shared" ca="1" si="14">IF($C133="","",IF($J133="","",TODAY()-$J133))</x:f>
      </x:c>
      <x:c r="V133" s="31" t="str">
        <x:f t="shared" ca="1" si="15">IF($C133="","",IF($L133="","No follow-up set",IF($L133&lt;TODAY(),"Overdue",IF($L133=TODAY(),"Due today",IF($L133&lt;=TODAY()+7,"Due soon","Scheduled")))))</x:f>
      </x:c>
      <x:c r="W133" s="31" t="str">
        <x:f t="shared" si="16">IF($C133="","",IF(OR($V133="Overdue",$V133="Due today",AND($T133&gt;=7,NOT(OR($A133="Rejected",$A133="Offer",$A133="Withdrawn")))),"Yes","No"))</x:f>
      </x:c>
      <x:c r="X133" s="31" t="str">
        <x:f t="shared" si="17">IF($C133="","",IF(OR($A133="Rejected",$A133="Offer",$A133="Withdrawn"),"Closed","Open"))</x:f>
      </x:c>
    </x:row>
    <x:row r="134" ht="19.5" customHeight="1">
      <x:c r="A134" s="31"/>
      <x:c r="B134" s="31"/>
      <x:c r="C134" s="31"/>
      <x:c r="D134" s="31"/>
      <x:c r="E134" s="31"/>
      <x:c r="F134" s="31"/>
      <x:c r="G134" s="31"/>
      <x:c r="H134" s="31"/>
      <x:c r="I134" s="31"/>
      <x:c r="J134" s="35"/>
      <x:c r="K134" s="35"/>
      <x:c r="L134" s="35" t="str">
        <x:f t="shared" si="12">IF($C134="","",IF(OR($A134="Rejected",$A134="Offer",$A134="Withdrawn"),"",IF($J134="","",$J134+7)))</x:f>
      </x:c>
      <x:c r="M134" s="31"/>
      <x:c r="N134" s="31"/>
      <x:c r="O134" s="31"/>
      <x:c r="P134" s="31"/>
      <x:c r="Q134" s="34"/>
      <x:c r="R134" s="31"/>
      <x:c r="S134" s="31"/>
      <x:c r="T134" s="36" t="str">
        <x:f t="shared" ca="1" si="13">IF($C134="","",IF($K134="","",TODAY()-$K134))</x:f>
      </x:c>
      <x:c r="U134" s="36" t="str">
        <x:f t="shared" ca="1" si="14">IF($C134="","",IF($J134="","",TODAY()-$J134))</x:f>
      </x:c>
      <x:c r="V134" s="31" t="str">
        <x:f t="shared" ca="1" si="15">IF($C134="","",IF($L134="","No follow-up set",IF($L134&lt;TODAY(),"Overdue",IF($L134=TODAY(),"Due today",IF($L134&lt;=TODAY()+7,"Due soon","Scheduled")))))</x:f>
      </x:c>
      <x:c r="W134" s="31" t="str">
        <x:f t="shared" si="16">IF($C134="","",IF(OR($V134="Overdue",$V134="Due today",AND($T134&gt;=7,NOT(OR($A134="Rejected",$A134="Offer",$A134="Withdrawn")))),"Yes","No"))</x:f>
      </x:c>
      <x:c r="X134" s="31" t="str">
        <x:f t="shared" si="17">IF($C134="","",IF(OR($A134="Rejected",$A134="Offer",$A134="Withdrawn"),"Closed","Open"))</x:f>
      </x:c>
    </x:row>
    <x:row r="135" ht="19.5" customHeight="1">
      <x:c r="A135" s="31"/>
      <x:c r="B135" s="31"/>
      <x:c r="C135" s="31"/>
      <x:c r="D135" s="31"/>
      <x:c r="E135" s="31"/>
      <x:c r="F135" s="31"/>
      <x:c r="G135" s="31"/>
      <x:c r="H135" s="31"/>
      <x:c r="I135" s="31"/>
      <x:c r="J135" s="35"/>
      <x:c r="K135" s="35"/>
      <x:c r="L135" s="35" t="str">
        <x:f t="shared" si="12">IF($C135="","",IF(OR($A135="Rejected",$A135="Offer",$A135="Withdrawn"),"",IF($J135="","",$J135+7)))</x:f>
      </x:c>
      <x:c r="M135" s="31"/>
      <x:c r="N135" s="31"/>
      <x:c r="O135" s="31"/>
      <x:c r="P135" s="31"/>
      <x:c r="Q135" s="34"/>
      <x:c r="R135" s="31"/>
      <x:c r="S135" s="31"/>
      <x:c r="T135" s="36" t="str">
        <x:f t="shared" ca="1" si="13">IF($C135="","",IF($K135="","",TODAY()-$K135))</x:f>
      </x:c>
      <x:c r="U135" s="36" t="str">
        <x:f t="shared" ca="1" si="14">IF($C135="","",IF($J135="","",TODAY()-$J135))</x:f>
      </x:c>
      <x:c r="V135" s="31" t="str">
        <x:f t="shared" ca="1" si="15">IF($C135="","",IF($L135="","No follow-up set",IF($L135&lt;TODAY(),"Overdue",IF($L135=TODAY(),"Due today",IF($L135&lt;=TODAY()+7,"Due soon","Scheduled")))))</x:f>
      </x:c>
      <x:c r="W135" s="31" t="str">
        <x:f t="shared" si="16">IF($C135="","",IF(OR($V135="Overdue",$V135="Due today",AND($T135&gt;=7,NOT(OR($A135="Rejected",$A135="Offer",$A135="Withdrawn")))),"Yes","No"))</x:f>
      </x:c>
      <x:c r="X135" s="31" t="str">
        <x:f t="shared" si="17">IF($C135="","",IF(OR($A135="Rejected",$A135="Offer",$A135="Withdrawn"),"Closed","Open"))</x:f>
      </x:c>
    </x:row>
    <x:row r="136" ht="19.5" customHeight="1">
      <x:c r="A136" s="31"/>
      <x:c r="B136" s="31"/>
      <x:c r="C136" s="31"/>
      <x:c r="D136" s="31"/>
      <x:c r="E136" s="31"/>
      <x:c r="F136" s="31"/>
      <x:c r="G136" s="31"/>
      <x:c r="H136" s="31"/>
      <x:c r="I136" s="31"/>
      <x:c r="J136" s="35"/>
      <x:c r="K136" s="35"/>
      <x:c r="L136" s="35" t="str">
        <x:f t="shared" si="12">IF($C136="","",IF(OR($A136="Rejected",$A136="Offer",$A136="Withdrawn"),"",IF($J136="","",$J136+7)))</x:f>
      </x:c>
      <x:c r="M136" s="31"/>
      <x:c r="N136" s="31"/>
      <x:c r="O136" s="31"/>
      <x:c r="P136" s="31"/>
      <x:c r="Q136" s="34"/>
      <x:c r="R136" s="31"/>
      <x:c r="S136" s="31"/>
      <x:c r="T136" s="36" t="str">
        <x:f t="shared" ca="1" si="13">IF($C136="","",IF($K136="","",TODAY()-$K136))</x:f>
      </x:c>
      <x:c r="U136" s="36" t="str">
        <x:f t="shared" ca="1" si="14">IF($C136="","",IF($J136="","",TODAY()-$J136))</x:f>
      </x:c>
      <x:c r="V136" s="31" t="str">
        <x:f t="shared" ca="1" si="15">IF($C136="","",IF($L136="","No follow-up set",IF($L136&lt;TODAY(),"Overdue",IF($L136=TODAY(),"Due today",IF($L136&lt;=TODAY()+7,"Due soon","Scheduled")))))</x:f>
      </x:c>
      <x:c r="W136" s="31" t="str">
        <x:f t="shared" si="16">IF($C136="","",IF(OR($V136="Overdue",$V136="Due today",AND($T136&gt;=7,NOT(OR($A136="Rejected",$A136="Offer",$A136="Withdrawn")))),"Yes","No"))</x:f>
      </x:c>
      <x:c r="X136" s="31" t="str">
        <x:f t="shared" si="17">IF($C136="","",IF(OR($A136="Rejected",$A136="Offer",$A136="Withdrawn"),"Closed","Open"))</x:f>
      </x:c>
    </x:row>
    <x:row r="137" ht="19.5" customHeight="1">
      <x:c r="A137" s="31"/>
      <x:c r="B137" s="31"/>
      <x:c r="C137" s="31"/>
      <x:c r="D137" s="31"/>
      <x:c r="E137" s="31"/>
      <x:c r="F137" s="31"/>
      <x:c r="G137" s="31"/>
      <x:c r="H137" s="31"/>
      <x:c r="I137" s="31"/>
      <x:c r="J137" s="35"/>
      <x:c r="K137" s="35"/>
      <x:c r="L137" s="35" t="str">
        <x:f t="shared" si="12">IF($C137="","",IF(OR($A137="Rejected",$A137="Offer",$A137="Withdrawn"),"",IF($J137="","",$J137+7)))</x:f>
      </x:c>
      <x:c r="M137" s="31"/>
      <x:c r="N137" s="31"/>
      <x:c r="O137" s="31"/>
      <x:c r="P137" s="31"/>
      <x:c r="Q137" s="34"/>
      <x:c r="R137" s="31"/>
      <x:c r="S137" s="31"/>
      <x:c r="T137" s="36" t="str">
        <x:f t="shared" ca="1" si="13">IF($C137="","",IF($K137="","",TODAY()-$K137))</x:f>
      </x:c>
      <x:c r="U137" s="36" t="str">
        <x:f t="shared" ca="1" si="14">IF($C137="","",IF($J137="","",TODAY()-$J137))</x:f>
      </x:c>
      <x:c r="V137" s="31" t="str">
        <x:f t="shared" ca="1" si="15">IF($C137="","",IF($L137="","No follow-up set",IF($L137&lt;TODAY(),"Overdue",IF($L137=TODAY(),"Due today",IF($L137&lt;=TODAY()+7,"Due soon","Scheduled")))))</x:f>
      </x:c>
      <x:c r="W137" s="31" t="str">
        <x:f t="shared" si="16">IF($C137="","",IF(OR($V137="Overdue",$V137="Due today",AND($T137&gt;=7,NOT(OR($A137="Rejected",$A137="Offer",$A137="Withdrawn")))),"Yes","No"))</x:f>
      </x:c>
      <x:c r="X137" s="31" t="str">
        <x:f t="shared" si="17">IF($C137="","",IF(OR($A137="Rejected",$A137="Offer",$A137="Withdrawn"),"Closed","Open"))</x:f>
      </x:c>
    </x:row>
    <x:row r="138" ht="19.5" customHeight="1">
      <x:c r="A138" s="31"/>
      <x:c r="B138" s="31"/>
      <x:c r="C138" s="31"/>
      <x:c r="D138" s="31"/>
      <x:c r="E138" s="31"/>
      <x:c r="F138" s="31"/>
      <x:c r="G138" s="31"/>
      <x:c r="H138" s="31"/>
      <x:c r="I138" s="31"/>
      <x:c r="J138" s="35"/>
      <x:c r="K138" s="35"/>
      <x:c r="L138" s="35" t="str">
        <x:f t="shared" si="12">IF($C138="","",IF(OR($A138="Rejected",$A138="Offer",$A138="Withdrawn"),"",IF($J138="","",$J138+7)))</x:f>
      </x:c>
      <x:c r="M138" s="31"/>
      <x:c r="N138" s="31"/>
      <x:c r="O138" s="31"/>
      <x:c r="P138" s="31"/>
      <x:c r="Q138" s="34"/>
      <x:c r="R138" s="31"/>
      <x:c r="S138" s="31"/>
      <x:c r="T138" s="36" t="str">
        <x:f t="shared" ca="1" si="13">IF($C138="","",IF($K138="","",TODAY()-$K138))</x:f>
      </x:c>
      <x:c r="U138" s="36" t="str">
        <x:f t="shared" ca="1" si="14">IF($C138="","",IF($J138="","",TODAY()-$J138))</x:f>
      </x:c>
      <x:c r="V138" s="31" t="str">
        <x:f t="shared" ca="1" si="15">IF($C138="","",IF($L138="","No follow-up set",IF($L138&lt;TODAY(),"Overdue",IF($L138=TODAY(),"Due today",IF($L138&lt;=TODAY()+7,"Due soon","Scheduled")))))</x:f>
      </x:c>
      <x:c r="W138" s="31" t="str">
        <x:f t="shared" si="16">IF($C138="","",IF(OR($V138="Overdue",$V138="Due today",AND($T138&gt;=7,NOT(OR($A138="Rejected",$A138="Offer",$A138="Withdrawn")))),"Yes","No"))</x:f>
      </x:c>
      <x:c r="X138" s="31" t="str">
        <x:f t="shared" si="17">IF($C138="","",IF(OR($A138="Rejected",$A138="Offer",$A138="Withdrawn"),"Closed","Open"))</x:f>
      </x:c>
    </x:row>
    <x:row r="139" ht="19.5" customHeight="1">
      <x:c r="A139" s="31"/>
      <x:c r="B139" s="31"/>
      <x:c r="C139" s="31"/>
      <x:c r="D139" s="31"/>
      <x:c r="E139" s="31"/>
      <x:c r="F139" s="31"/>
      <x:c r="G139" s="31"/>
      <x:c r="H139" s="31"/>
      <x:c r="I139" s="31"/>
      <x:c r="J139" s="35"/>
      <x:c r="K139" s="35"/>
      <x:c r="L139" s="35" t="str">
        <x:f t="shared" si="12">IF($C139="","",IF(OR($A139="Rejected",$A139="Offer",$A139="Withdrawn"),"",IF($J139="","",$J139+7)))</x:f>
      </x:c>
      <x:c r="M139" s="31"/>
      <x:c r="N139" s="31"/>
      <x:c r="O139" s="31"/>
      <x:c r="P139" s="31"/>
      <x:c r="Q139" s="34"/>
      <x:c r="R139" s="31"/>
      <x:c r="S139" s="31"/>
      <x:c r="T139" s="36" t="str">
        <x:f t="shared" ca="1" si="13">IF($C139="","",IF($K139="","",TODAY()-$K139))</x:f>
      </x:c>
      <x:c r="U139" s="36" t="str">
        <x:f t="shared" ca="1" si="14">IF($C139="","",IF($J139="","",TODAY()-$J139))</x:f>
      </x:c>
      <x:c r="V139" s="31" t="str">
        <x:f t="shared" ca="1" si="15">IF($C139="","",IF($L139="","No follow-up set",IF($L139&lt;TODAY(),"Overdue",IF($L139=TODAY(),"Due today",IF($L139&lt;=TODAY()+7,"Due soon","Scheduled")))))</x:f>
      </x:c>
      <x:c r="W139" s="31" t="str">
        <x:f t="shared" si="16">IF($C139="","",IF(OR($V139="Overdue",$V139="Due today",AND($T139&gt;=7,NOT(OR($A139="Rejected",$A139="Offer",$A139="Withdrawn")))),"Yes","No"))</x:f>
      </x:c>
      <x:c r="X139" s="31" t="str">
        <x:f t="shared" si="17">IF($C139="","",IF(OR($A139="Rejected",$A139="Offer",$A139="Withdrawn"),"Closed","Open"))</x:f>
      </x:c>
    </x:row>
    <x:row r="140" ht="19.5" customHeight="1">
      <x:c r="A140" s="31"/>
      <x:c r="B140" s="31"/>
      <x:c r="C140" s="31"/>
      <x:c r="D140" s="31"/>
      <x:c r="E140" s="31"/>
      <x:c r="F140" s="31"/>
      <x:c r="G140" s="31"/>
      <x:c r="H140" s="31"/>
      <x:c r="I140" s="31"/>
      <x:c r="J140" s="35"/>
      <x:c r="K140" s="35"/>
      <x:c r="L140" s="35" t="str">
        <x:f t="shared" si="12">IF($C140="","",IF(OR($A140="Rejected",$A140="Offer",$A140="Withdrawn"),"",IF($J140="","",$J140+7)))</x:f>
      </x:c>
      <x:c r="M140" s="31"/>
      <x:c r="N140" s="31"/>
      <x:c r="O140" s="31"/>
      <x:c r="P140" s="31"/>
      <x:c r="Q140" s="34"/>
      <x:c r="R140" s="31"/>
      <x:c r="S140" s="31"/>
      <x:c r="T140" s="36" t="str">
        <x:f t="shared" ca="1" si="13">IF($C140="","",IF($K140="","",TODAY()-$K140))</x:f>
      </x:c>
      <x:c r="U140" s="36" t="str">
        <x:f t="shared" ca="1" si="14">IF($C140="","",IF($J140="","",TODAY()-$J140))</x:f>
      </x:c>
      <x:c r="V140" s="31" t="str">
        <x:f t="shared" ca="1" si="15">IF($C140="","",IF($L140="","No follow-up set",IF($L140&lt;TODAY(),"Overdue",IF($L140=TODAY(),"Due today",IF($L140&lt;=TODAY()+7,"Due soon","Scheduled")))))</x:f>
      </x:c>
      <x:c r="W140" s="31" t="str">
        <x:f t="shared" si="16">IF($C140="","",IF(OR($V140="Overdue",$V140="Due today",AND($T140&gt;=7,NOT(OR($A140="Rejected",$A140="Offer",$A140="Withdrawn")))),"Yes","No"))</x:f>
      </x:c>
      <x:c r="X140" s="31" t="str">
        <x:f t="shared" si="17">IF($C140="","",IF(OR($A140="Rejected",$A140="Offer",$A140="Withdrawn"),"Closed","Open"))</x:f>
      </x:c>
    </x:row>
    <x:row r="141" ht="19.5" customHeight="1">
      <x:c r="A141" s="31"/>
      <x:c r="B141" s="31"/>
      <x:c r="C141" s="31"/>
      <x:c r="D141" s="31"/>
      <x:c r="E141" s="31"/>
      <x:c r="F141" s="31"/>
      <x:c r="G141" s="31"/>
      <x:c r="H141" s="31"/>
      <x:c r="I141" s="31"/>
      <x:c r="J141" s="35"/>
      <x:c r="K141" s="35"/>
      <x:c r="L141" s="35" t="str">
        <x:f t="shared" si="12">IF($C141="","",IF(OR($A141="Rejected",$A141="Offer",$A141="Withdrawn"),"",IF($J141="","",$J141+7)))</x:f>
      </x:c>
      <x:c r="M141" s="31"/>
      <x:c r="N141" s="31"/>
      <x:c r="O141" s="31"/>
      <x:c r="P141" s="31"/>
      <x:c r="Q141" s="34"/>
      <x:c r="R141" s="31"/>
      <x:c r="S141" s="31"/>
      <x:c r="T141" s="36" t="str">
        <x:f t="shared" ca="1" si="13">IF($C141="","",IF($K141="","",TODAY()-$K141))</x:f>
      </x:c>
      <x:c r="U141" s="36" t="str">
        <x:f t="shared" ca="1" si="14">IF($C141="","",IF($J141="","",TODAY()-$J141))</x:f>
      </x:c>
      <x:c r="V141" s="31" t="str">
        <x:f t="shared" ca="1" si="15">IF($C141="","",IF($L141="","No follow-up set",IF($L141&lt;TODAY(),"Overdue",IF($L141=TODAY(),"Due today",IF($L141&lt;=TODAY()+7,"Due soon","Scheduled")))))</x:f>
      </x:c>
      <x:c r="W141" s="31" t="str">
        <x:f t="shared" si="16">IF($C141="","",IF(OR($V141="Overdue",$V141="Due today",AND($T141&gt;=7,NOT(OR($A141="Rejected",$A141="Offer",$A141="Withdrawn")))),"Yes","No"))</x:f>
      </x:c>
      <x:c r="X141" s="31" t="str">
        <x:f t="shared" si="17">IF($C141="","",IF(OR($A141="Rejected",$A141="Offer",$A141="Withdrawn"),"Closed","Open"))</x:f>
      </x:c>
    </x:row>
    <x:row r="142" ht="19.5" customHeight="1">
      <x:c r="A142" s="31"/>
      <x:c r="B142" s="31"/>
      <x:c r="C142" s="31"/>
      <x:c r="D142" s="31"/>
      <x:c r="E142" s="31"/>
      <x:c r="F142" s="31"/>
      <x:c r="G142" s="31"/>
      <x:c r="H142" s="31"/>
      <x:c r="I142" s="31"/>
      <x:c r="J142" s="35"/>
      <x:c r="K142" s="35"/>
      <x:c r="L142" s="35" t="str">
        <x:f t="shared" si="12">IF($C142="","",IF(OR($A142="Rejected",$A142="Offer",$A142="Withdrawn"),"",IF($J142="","",$J142+7)))</x:f>
      </x:c>
      <x:c r="M142" s="31"/>
      <x:c r="N142" s="31"/>
      <x:c r="O142" s="31"/>
      <x:c r="P142" s="31"/>
      <x:c r="Q142" s="34"/>
      <x:c r="R142" s="31"/>
      <x:c r="S142" s="31"/>
      <x:c r="T142" s="36" t="str">
        <x:f t="shared" ca="1" si="13">IF($C142="","",IF($K142="","",TODAY()-$K142))</x:f>
      </x:c>
      <x:c r="U142" s="36" t="str">
        <x:f t="shared" ca="1" si="14">IF($C142="","",IF($J142="","",TODAY()-$J142))</x:f>
      </x:c>
      <x:c r="V142" s="31" t="str">
        <x:f t="shared" ca="1" si="15">IF($C142="","",IF($L142="","No follow-up set",IF($L142&lt;TODAY(),"Overdue",IF($L142=TODAY(),"Due today",IF($L142&lt;=TODAY()+7,"Due soon","Scheduled")))))</x:f>
      </x:c>
      <x:c r="W142" s="31" t="str">
        <x:f t="shared" si="16">IF($C142="","",IF(OR($V142="Overdue",$V142="Due today",AND($T142&gt;=7,NOT(OR($A142="Rejected",$A142="Offer",$A142="Withdrawn")))),"Yes","No"))</x:f>
      </x:c>
      <x:c r="X142" s="31" t="str">
        <x:f t="shared" si="17">IF($C142="","",IF(OR($A142="Rejected",$A142="Offer",$A142="Withdrawn"),"Closed","Open"))</x:f>
      </x:c>
    </x:row>
    <x:row r="143" ht="19.5" customHeight="1">
      <x:c r="A143" s="31"/>
      <x:c r="B143" s="31"/>
      <x:c r="C143" s="31"/>
      <x:c r="D143" s="31"/>
      <x:c r="E143" s="31"/>
      <x:c r="F143" s="31"/>
      <x:c r="G143" s="31"/>
      <x:c r="H143" s="31"/>
      <x:c r="I143" s="31"/>
      <x:c r="J143" s="35"/>
      <x:c r="K143" s="35"/>
      <x:c r="L143" s="35" t="str">
        <x:f t="shared" si="12">IF($C143="","",IF(OR($A143="Rejected",$A143="Offer",$A143="Withdrawn"),"",IF($J143="","",$J143+7)))</x:f>
      </x:c>
      <x:c r="M143" s="31"/>
      <x:c r="N143" s="31"/>
      <x:c r="O143" s="31"/>
      <x:c r="P143" s="31"/>
      <x:c r="Q143" s="34"/>
      <x:c r="R143" s="31"/>
      <x:c r="S143" s="31"/>
      <x:c r="T143" s="36" t="str">
        <x:f t="shared" ca="1" si="13">IF($C143="","",IF($K143="","",TODAY()-$K143))</x:f>
      </x:c>
      <x:c r="U143" s="36" t="str">
        <x:f t="shared" ca="1" si="14">IF($C143="","",IF($J143="","",TODAY()-$J143))</x:f>
      </x:c>
      <x:c r="V143" s="31" t="str">
        <x:f t="shared" ca="1" si="15">IF($C143="","",IF($L143="","No follow-up set",IF($L143&lt;TODAY(),"Overdue",IF($L143=TODAY(),"Due today",IF($L143&lt;=TODAY()+7,"Due soon","Scheduled")))))</x:f>
      </x:c>
      <x:c r="W143" s="31" t="str">
        <x:f t="shared" si="16">IF($C143="","",IF(OR($V143="Overdue",$V143="Due today",AND($T143&gt;=7,NOT(OR($A143="Rejected",$A143="Offer",$A143="Withdrawn")))),"Yes","No"))</x:f>
      </x:c>
      <x:c r="X143" s="31" t="str">
        <x:f t="shared" si="17">IF($C143="","",IF(OR($A143="Rejected",$A143="Offer",$A143="Withdrawn"),"Closed","Open"))</x:f>
      </x:c>
    </x:row>
    <x:row r="144" ht="19.5" customHeight="1">
      <x:c r="A144" s="31"/>
      <x:c r="B144" s="31"/>
      <x:c r="C144" s="31"/>
      <x:c r="D144" s="31"/>
      <x:c r="E144" s="31"/>
      <x:c r="F144" s="31"/>
      <x:c r="G144" s="31"/>
      <x:c r="H144" s="31"/>
      <x:c r="I144" s="31"/>
      <x:c r="J144" s="35"/>
      <x:c r="K144" s="35"/>
      <x:c r="L144" s="35" t="str">
        <x:f t="shared" si="12">IF($C144="","",IF(OR($A144="Rejected",$A144="Offer",$A144="Withdrawn"),"",IF($J144="","",$J144+7)))</x:f>
      </x:c>
      <x:c r="M144" s="31"/>
      <x:c r="N144" s="31"/>
      <x:c r="O144" s="31"/>
      <x:c r="P144" s="31"/>
      <x:c r="Q144" s="34"/>
      <x:c r="R144" s="31"/>
      <x:c r="S144" s="31"/>
      <x:c r="T144" s="36" t="str">
        <x:f t="shared" ca="1" si="13">IF($C144="","",IF($K144="","",TODAY()-$K144))</x:f>
      </x:c>
      <x:c r="U144" s="36" t="str">
        <x:f t="shared" ca="1" si="14">IF($C144="","",IF($J144="","",TODAY()-$J144))</x:f>
      </x:c>
      <x:c r="V144" s="31" t="str">
        <x:f t="shared" ca="1" si="15">IF($C144="","",IF($L144="","No follow-up set",IF($L144&lt;TODAY(),"Overdue",IF($L144=TODAY(),"Due today",IF($L144&lt;=TODAY()+7,"Due soon","Scheduled")))))</x:f>
      </x:c>
      <x:c r="W144" s="31" t="str">
        <x:f t="shared" si="16">IF($C144="","",IF(OR($V144="Overdue",$V144="Due today",AND($T144&gt;=7,NOT(OR($A144="Rejected",$A144="Offer",$A144="Withdrawn")))),"Yes","No"))</x:f>
      </x:c>
      <x:c r="X144" s="31" t="str">
        <x:f t="shared" si="17">IF($C144="","",IF(OR($A144="Rejected",$A144="Offer",$A144="Withdrawn"),"Closed","Open"))</x:f>
      </x:c>
    </x:row>
    <x:row r="145" ht="19.5" customHeight="1">
      <x:c r="A145" s="31"/>
      <x:c r="B145" s="31"/>
      <x:c r="C145" s="31"/>
      <x:c r="D145" s="31"/>
      <x:c r="E145" s="31"/>
      <x:c r="F145" s="31"/>
      <x:c r="G145" s="31"/>
      <x:c r="H145" s="31"/>
      <x:c r="I145" s="31"/>
      <x:c r="J145" s="35"/>
      <x:c r="K145" s="35"/>
      <x:c r="L145" s="35" t="str">
        <x:f t="shared" si="12">IF($C145="","",IF(OR($A145="Rejected",$A145="Offer",$A145="Withdrawn"),"",IF($J145="","",$J145+7)))</x:f>
      </x:c>
      <x:c r="M145" s="31"/>
      <x:c r="N145" s="31"/>
      <x:c r="O145" s="31"/>
      <x:c r="P145" s="31"/>
      <x:c r="Q145" s="34"/>
      <x:c r="R145" s="31"/>
      <x:c r="S145" s="31"/>
      <x:c r="T145" s="36" t="str">
        <x:f t="shared" ca="1" si="13">IF($C145="","",IF($K145="","",TODAY()-$K145))</x:f>
      </x:c>
      <x:c r="U145" s="36" t="str">
        <x:f t="shared" ca="1" si="14">IF($C145="","",IF($J145="","",TODAY()-$J145))</x:f>
      </x:c>
      <x:c r="V145" s="31" t="str">
        <x:f t="shared" ca="1" si="15">IF($C145="","",IF($L145="","No follow-up set",IF($L145&lt;TODAY(),"Overdue",IF($L145=TODAY(),"Due today",IF($L145&lt;=TODAY()+7,"Due soon","Scheduled")))))</x:f>
      </x:c>
      <x:c r="W145" s="31" t="str">
        <x:f t="shared" si="16">IF($C145="","",IF(OR($V145="Overdue",$V145="Due today",AND($T145&gt;=7,NOT(OR($A145="Rejected",$A145="Offer",$A145="Withdrawn")))),"Yes","No"))</x:f>
      </x:c>
      <x:c r="X145" s="31" t="str">
        <x:f t="shared" si="17">IF($C145="","",IF(OR($A145="Rejected",$A145="Offer",$A145="Withdrawn"),"Closed","Open"))</x:f>
      </x:c>
    </x:row>
    <x:row r="146" ht="19.5" customHeight="1">
      <x:c r="A146" s="31"/>
      <x:c r="B146" s="31"/>
      <x:c r="C146" s="31"/>
      <x:c r="D146" s="31"/>
      <x:c r="E146" s="31"/>
      <x:c r="F146" s="31"/>
      <x:c r="G146" s="31"/>
      <x:c r="H146" s="31"/>
      <x:c r="I146" s="31"/>
      <x:c r="J146" s="35"/>
      <x:c r="K146" s="35"/>
      <x:c r="L146" s="35" t="str">
        <x:f t="shared" si="12">IF($C146="","",IF(OR($A146="Rejected",$A146="Offer",$A146="Withdrawn"),"",IF($J146="","",$J146+7)))</x:f>
      </x:c>
      <x:c r="M146" s="31"/>
      <x:c r="N146" s="31"/>
      <x:c r="O146" s="31"/>
      <x:c r="P146" s="31"/>
      <x:c r="Q146" s="34"/>
      <x:c r="R146" s="31"/>
      <x:c r="S146" s="31"/>
      <x:c r="T146" s="36" t="str">
        <x:f t="shared" ca="1" si="13">IF($C146="","",IF($K146="","",TODAY()-$K146))</x:f>
      </x:c>
      <x:c r="U146" s="36" t="str">
        <x:f t="shared" ca="1" si="14">IF($C146="","",IF($J146="","",TODAY()-$J146))</x:f>
      </x:c>
      <x:c r="V146" s="31" t="str">
        <x:f t="shared" ca="1" si="15">IF($C146="","",IF($L146="","No follow-up set",IF($L146&lt;TODAY(),"Overdue",IF($L146=TODAY(),"Due today",IF($L146&lt;=TODAY()+7,"Due soon","Scheduled")))))</x:f>
      </x:c>
      <x:c r="W146" s="31" t="str">
        <x:f t="shared" si="16">IF($C146="","",IF(OR($V146="Overdue",$V146="Due today",AND($T146&gt;=7,NOT(OR($A146="Rejected",$A146="Offer",$A146="Withdrawn")))),"Yes","No"))</x:f>
      </x:c>
      <x:c r="X146" s="31" t="str">
        <x:f t="shared" si="17">IF($C146="","",IF(OR($A146="Rejected",$A146="Offer",$A146="Withdrawn"),"Closed","Open"))</x:f>
      </x:c>
    </x:row>
    <x:row r="147" ht="19.5" customHeight="1">
      <x:c r="A147" s="31"/>
      <x:c r="B147" s="31"/>
      <x:c r="C147" s="31"/>
      <x:c r="D147" s="31"/>
      <x:c r="E147" s="31"/>
      <x:c r="F147" s="31"/>
      <x:c r="G147" s="31"/>
      <x:c r="H147" s="31"/>
      <x:c r="I147" s="31"/>
      <x:c r="J147" s="35"/>
      <x:c r="K147" s="35"/>
      <x:c r="L147" s="35" t="str">
        <x:f t="shared" si="12">IF($C147="","",IF(OR($A147="Rejected",$A147="Offer",$A147="Withdrawn"),"",IF($J147="","",$J147+7)))</x:f>
      </x:c>
      <x:c r="M147" s="31"/>
      <x:c r="N147" s="31"/>
      <x:c r="O147" s="31"/>
      <x:c r="P147" s="31"/>
      <x:c r="Q147" s="34"/>
      <x:c r="R147" s="31"/>
      <x:c r="S147" s="31"/>
      <x:c r="T147" s="36" t="str">
        <x:f t="shared" ca="1" si="13">IF($C147="","",IF($K147="","",TODAY()-$K147))</x:f>
      </x:c>
      <x:c r="U147" s="36" t="str">
        <x:f t="shared" ca="1" si="14">IF($C147="","",IF($J147="","",TODAY()-$J147))</x:f>
      </x:c>
      <x:c r="V147" s="31" t="str">
        <x:f t="shared" ca="1" si="15">IF($C147="","",IF($L147="","No follow-up set",IF($L147&lt;TODAY(),"Overdue",IF($L147=TODAY(),"Due today",IF($L147&lt;=TODAY()+7,"Due soon","Scheduled")))))</x:f>
      </x:c>
      <x:c r="W147" s="31" t="str">
        <x:f t="shared" si="16">IF($C147="","",IF(OR($V147="Overdue",$V147="Due today",AND($T147&gt;=7,NOT(OR($A147="Rejected",$A147="Offer",$A147="Withdrawn")))),"Yes","No"))</x:f>
      </x:c>
      <x:c r="X147" s="31" t="str">
        <x:f t="shared" si="17">IF($C147="","",IF(OR($A147="Rejected",$A147="Offer",$A147="Withdrawn"),"Closed","Open"))</x:f>
      </x:c>
    </x:row>
    <x:row r="148" ht="19.5" customHeight="1">
      <x:c r="A148" s="31"/>
      <x:c r="B148" s="31"/>
      <x:c r="C148" s="31"/>
      <x:c r="D148" s="31"/>
      <x:c r="E148" s="31"/>
      <x:c r="F148" s="31"/>
      <x:c r="G148" s="31"/>
      <x:c r="H148" s="31"/>
      <x:c r="I148" s="31"/>
      <x:c r="J148" s="35"/>
      <x:c r="K148" s="35"/>
      <x:c r="L148" s="35" t="str">
        <x:f t="shared" si="12">IF($C148="","",IF(OR($A148="Rejected",$A148="Offer",$A148="Withdrawn"),"",IF($J148="","",$J148+7)))</x:f>
      </x:c>
      <x:c r="M148" s="31"/>
      <x:c r="N148" s="31"/>
      <x:c r="O148" s="31"/>
      <x:c r="P148" s="31"/>
      <x:c r="Q148" s="34"/>
      <x:c r="R148" s="31"/>
      <x:c r="S148" s="31"/>
      <x:c r="T148" s="36" t="str">
        <x:f t="shared" ca="1" si="13">IF($C148="","",IF($K148="","",TODAY()-$K148))</x:f>
      </x:c>
      <x:c r="U148" s="36" t="str">
        <x:f t="shared" ca="1" si="14">IF($C148="","",IF($J148="","",TODAY()-$J148))</x:f>
      </x:c>
      <x:c r="V148" s="31" t="str">
        <x:f t="shared" ca="1" si="15">IF($C148="","",IF($L148="","No follow-up set",IF($L148&lt;TODAY(),"Overdue",IF($L148=TODAY(),"Due today",IF($L148&lt;=TODAY()+7,"Due soon","Scheduled")))))</x:f>
      </x:c>
      <x:c r="W148" s="31" t="str">
        <x:f t="shared" si="16">IF($C148="","",IF(OR($V148="Overdue",$V148="Due today",AND($T148&gt;=7,NOT(OR($A148="Rejected",$A148="Offer",$A148="Withdrawn")))),"Yes","No"))</x:f>
      </x:c>
      <x:c r="X148" s="31" t="str">
        <x:f t="shared" si="17">IF($C148="","",IF(OR($A148="Rejected",$A148="Offer",$A148="Withdrawn"),"Closed","Open"))</x:f>
      </x:c>
    </x:row>
    <x:row r="149" ht="19.5" customHeight="1">
      <x:c r="A149" s="31"/>
      <x:c r="B149" s="31"/>
      <x:c r="C149" s="31"/>
      <x:c r="D149" s="31"/>
      <x:c r="E149" s="31"/>
      <x:c r="F149" s="31"/>
      <x:c r="G149" s="31"/>
      <x:c r="H149" s="31"/>
      <x:c r="I149" s="31"/>
      <x:c r="J149" s="35"/>
      <x:c r="K149" s="35"/>
      <x:c r="L149" s="35" t="str">
        <x:f t="shared" si="12">IF($C149="","",IF(OR($A149="Rejected",$A149="Offer",$A149="Withdrawn"),"",IF($J149="","",$J149+7)))</x:f>
      </x:c>
      <x:c r="M149" s="31"/>
      <x:c r="N149" s="31"/>
      <x:c r="O149" s="31"/>
      <x:c r="P149" s="31"/>
      <x:c r="Q149" s="34"/>
      <x:c r="R149" s="31"/>
      <x:c r="S149" s="31"/>
      <x:c r="T149" s="36" t="str">
        <x:f t="shared" ca="1" si="13">IF($C149="","",IF($K149="","",TODAY()-$K149))</x:f>
      </x:c>
      <x:c r="U149" s="36" t="str">
        <x:f t="shared" ca="1" si="14">IF($C149="","",IF($J149="","",TODAY()-$J149))</x:f>
      </x:c>
      <x:c r="V149" s="31" t="str">
        <x:f t="shared" ca="1" si="15">IF($C149="","",IF($L149="","No follow-up set",IF($L149&lt;TODAY(),"Overdue",IF($L149=TODAY(),"Due today",IF($L149&lt;=TODAY()+7,"Due soon","Scheduled")))))</x:f>
      </x:c>
      <x:c r="W149" s="31" t="str">
        <x:f t="shared" si="16">IF($C149="","",IF(OR($V149="Overdue",$V149="Due today",AND($T149&gt;=7,NOT(OR($A149="Rejected",$A149="Offer",$A149="Withdrawn")))),"Yes","No"))</x:f>
      </x:c>
      <x:c r="X149" s="31" t="str">
        <x:f t="shared" si="17">IF($C149="","",IF(OR($A149="Rejected",$A149="Offer",$A149="Withdrawn"),"Closed","Open"))</x:f>
      </x:c>
    </x:row>
    <x:row r="150" ht="19.5" customHeight="1">
      <x:c r="A150" s="31"/>
      <x:c r="B150" s="31"/>
      <x:c r="C150" s="31"/>
      <x:c r="D150" s="31"/>
      <x:c r="E150" s="31"/>
      <x:c r="F150" s="31"/>
      <x:c r="G150" s="31"/>
      <x:c r="H150" s="31"/>
      <x:c r="I150" s="31"/>
      <x:c r="J150" s="35"/>
      <x:c r="K150" s="35"/>
      <x:c r="L150" s="35" t="str">
        <x:f t="shared" si="12">IF($C150="","",IF(OR($A150="Rejected",$A150="Offer",$A150="Withdrawn"),"",IF($J150="","",$J150+7)))</x:f>
      </x:c>
      <x:c r="M150" s="31"/>
      <x:c r="N150" s="31"/>
      <x:c r="O150" s="31"/>
      <x:c r="P150" s="31"/>
      <x:c r="Q150" s="34"/>
      <x:c r="R150" s="31"/>
      <x:c r="S150" s="31"/>
      <x:c r="T150" s="36" t="str">
        <x:f t="shared" ca="1" si="13">IF($C150="","",IF($K150="","",TODAY()-$K150))</x:f>
      </x:c>
      <x:c r="U150" s="36" t="str">
        <x:f t="shared" ca="1" si="14">IF($C150="","",IF($J150="","",TODAY()-$J150))</x:f>
      </x:c>
      <x:c r="V150" s="31" t="str">
        <x:f t="shared" ca="1" si="15">IF($C150="","",IF($L150="","No follow-up set",IF($L150&lt;TODAY(),"Overdue",IF($L150=TODAY(),"Due today",IF($L150&lt;=TODAY()+7,"Due soon","Scheduled")))))</x:f>
      </x:c>
      <x:c r="W150" s="31" t="str">
        <x:f t="shared" si="16">IF($C150="","",IF(OR($V150="Overdue",$V150="Due today",AND($T150&gt;=7,NOT(OR($A150="Rejected",$A150="Offer",$A150="Withdrawn")))),"Yes","No"))</x:f>
      </x:c>
      <x:c r="X150" s="31" t="str">
        <x:f t="shared" si="17">IF($C150="","",IF(OR($A150="Rejected",$A150="Offer",$A150="Withdrawn"),"Closed","Open"))</x:f>
      </x:c>
    </x:row>
    <x:row r="151" ht="19.5" customHeight="1">
      <x:c r="A151" s="31"/>
      <x:c r="B151" s="31"/>
      <x:c r="C151" s="31"/>
      <x:c r="D151" s="31"/>
      <x:c r="E151" s="31"/>
      <x:c r="F151" s="31"/>
      <x:c r="G151" s="31"/>
      <x:c r="H151" s="31"/>
      <x:c r="I151" s="31"/>
      <x:c r="J151" s="35"/>
      <x:c r="K151" s="35"/>
      <x:c r="L151" s="35" t="str">
        <x:f t="shared" si="12">IF($C151="","",IF(OR($A151="Rejected",$A151="Offer",$A151="Withdrawn"),"",IF($J151="","",$J151+7)))</x:f>
      </x:c>
      <x:c r="M151" s="31"/>
      <x:c r="N151" s="31"/>
      <x:c r="O151" s="31"/>
      <x:c r="P151" s="31"/>
      <x:c r="Q151" s="34"/>
      <x:c r="R151" s="31"/>
      <x:c r="S151" s="31"/>
      <x:c r="T151" s="36" t="str">
        <x:f t="shared" ca="1" si="13">IF($C151="","",IF($K151="","",TODAY()-$K151))</x:f>
      </x:c>
      <x:c r="U151" s="36" t="str">
        <x:f t="shared" ca="1" si="14">IF($C151="","",IF($J151="","",TODAY()-$J151))</x:f>
      </x:c>
      <x:c r="V151" s="31" t="str">
        <x:f t="shared" ca="1" si="15">IF($C151="","",IF($L151="","No follow-up set",IF($L151&lt;TODAY(),"Overdue",IF($L151=TODAY(),"Due today",IF($L151&lt;=TODAY()+7,"Due soon","Scheduled")))))</x:f>
      </x:c>
      <x:c r="W151" s="31" t="str">
        <x:f t="shared" si="16">IF($C151="","",IF(OR($V151="Overdue",$V151="Due today",AND($T151&gt;=7,NOT(OR($A151="Rejected",$A151="Offer",$A151="Withdrawn")))),"Yes","No"))</x:f>
      </x:c>
      <x:c r="X151" s="31" t="str">
        <x:f t="shared" si="17">IF($C151="","",IF(OR($A151="Rejected",$A151="Offer",$A151="Withdrawn"),"Closed","Open"))</x:f>
      </x:c>
    </x:row>
    <x:row r="152" ht="19.5" customHeight="1">
      <x:c r="A152" s="31"/>
      <x:c r="B152" s="31"/>
      <x:c r="C152" s="31"/>
      <x:c r="D152" s="31"/>
      <x:c r="E152" s="31"/>
      <x:c r="F152" s="31"/>
      <x:c r="G152" s="31"/>
      <x:c r="H152" s="31"/>
      <x:c r="I152" s="31"/>
      <x:c r="J152" s="35"/>
      <x:c r="K152" s="35"/>
      <x:c r="L152" s="35" t="str">
        <x:f t="shared" si="12">IF($C152="","",IF(OR($A152="Rejected",$A152="Offer",$A152="Withdrawn"),"",IF($J152="","",$J152+7)))</x:f>
      </x:c>
      <x:c r="M152" s="31"/>
      <x:c r="N152" s="31"/>
      <x:c r="O152" s="31"/>
      <x:c r="P152" s="31"/>
      <x:c r="Q152" s="34"/>
      <x:c r="R152" s="31"/>
      <x:c r="S152" s="31"/>
      <x:c r="T152" s="36" t="str">
        <x:f t="shared" ca="1" si="13">IF($C152="","",IF($K152="","",TODAY()-$K152))</x:f>
      </x:c>
      <x:c r="U152" s="36" t="str">
        <x:f t="shared" ca="1" si="14">IF($C152="","",IF($J152="","",TODAY()-$J152))</x:f>
      </x:c>
      <x:c r="V152" s="31" t="str">
        <x:f t="shared" ca="1" si="15">IF($C152="","",IF($L152="","No follow-up set",IF($L152&lt;TODAY(),"Overdue",IF($L152=TODAY(),"Due today",IF($L152&lt;=TODAY()+7,"Due soon","Scheduled")))))</x:f>
      </x:c>
      <x:c r="W152" s="31" t="str">
        <x:f t="shared" si="16">IF($C152="","",IF(OR($V152="Overdue",$V152="Due today",AND($T152&gt;=7,NOT(OR($A152="Rejected",$A152="Offer",$A152="Withdrawn")))),"Yes","No"))</x:f>
      </x:c>
      <x:c r="X152" s="31" t="str">
        <x:f t="shared" si="17">IF($C152="","",IF(OR($A152="Rejected",$A152="Offer",$A152="Withdrawn"),"Closed","Open"))</x:f>
      </x:c>
    </x:row>
    <x:row r="153" ht="19.5" customHeight="1">
      <x:c r="A153" s="31"/>
      <x:c r="B153" s="31"/>
      <x:c r="C153" s="31"/>
      <x:c r="D153" s="31"/>
      <x:c r="E153" s="31"/>
      <x:c r="F153" s="31"/>
      <x:c r="G153" s="31"/>
      <x:c r="H153" s="31"/>
      <x:c r="I153" s="31"/>
      <x:c r="J153" s="35"/>
      <x:c r="K153" s="35"/>
      <x:c r="L153" s="35" t="str">
        <x:f t="shared" si="12">IF($C153="","",IF(OR($A153="Rejected",$A153="Offer",$A153="Withdrawn"),"",IF($J153="","",$J153+7)))</x:f>
      </x:c>
      <x:c r="M153" s="31"/>
      <x:c r="N153" s="31"/>
      <x:c r="O153" s="31"/>
      <x:c r="P153" s="31"/>
      <x:c r="Q153" s="34"/>
      <x:c r="R153" s="31"/>
      <x:c r="S153" s="31"/>
      <x:c r="T153" s="36" t="str">
        <x:f t="shared" ca="1" si="13">IF($C153="","",IF($K153="","",TODAY()-$K153))</x:f>
      </x:c>
      <x:c r="U153" s="36" t="str">
        <x:f t="shared" ca="1" si="14">IF($C153="","",IF($J153="","",TODAY()-$J153))</x:f>
      </x:c>
      <x:c r="V153" s="31" t="str">
        <x:f t="shared" ca="1" si="15">IF($C153="","",IF($L153="","No follow-up set",IF($L153&lt;TODAY(),"Overdue",IF($L153=TODAY(),"Due today",IF($L153&lt;=TODAY()+7,"Due soon","Scheduled")))))</x:f>
      </x:c>
      <x:c r="W153" s="31" t="str">
        <x:f t="shared" si="16">IF($C153="","",IF(OR($V153="Overdue",$V153="Due today",AND($T153&gt;=7,NOT(OR($A153="Rejected",$A153="Offer",$A153="Withdrawn")))),"Yes","No"))</x:f>
      </x:c>
      <x:c r="X153" s="31" t="str">
        <x:f t="shared" si="17">IF($C153="","",IF(OR($A153="Rejected",$A153="Offer",$A153="Withdrawn"),"Closed","Open"))</x:f>
      </x:c>
    </x:row>
    <x:row r="154" ht="19.5" customHeight="1">
      <x:c r="A154" s="31"/>
      <x:c r="B154" s="31"/>
      <x:c r="C154" s="31"/>
      <x:c r="D154" s="31"/>
      <x:c r="E154" s="31"/>
      <x:c r="F154" s="31"/>
      <x:c r="G154" s="31"/>
      <x:c r="H154" s="31"/>
      <x:c r="I154" s="31"/>
      <x:c r="J154" s="35"/>
      <x:c r="K154" s="35"/>
      <x:c r="L154" s="35" t="str">
        <x:f t="shared" si="12">IF($C154="","",IF(OR($A154="Rejected",$A154="Offer",$A154="Withdrawn"),"",IF($J154="","",$J154+7)))</x:f>
      </x:c>
      <x:c r="M154" s="31"/>
      <x:c r="N154" s="31"/>
      <x:c r="O154" s="31"/>
      <x:c r="P154" s="31"/>
      <x:c r="Q154" s="34"/>
      <x:c r="R154" s="31"/>
      <x:c r="S154" s="31"/>
      <x:c r="T154" s="36" t="str">
        <x:f t="shared" ca="1" si="13">IF($C154="","",IF($K154="","",TODAY()-$K154))</x:f>
      </x:c>
      <x:c r="U154" s="36" t="str">
        <x:f t="shared" ca="1" si="14">IF($C154="","",IF($J154="","",TODAY()-$J154))</x:f>
      </x:c>
      <x:c r="V154" s="31" t="str">
        <x:f t="shared" ca="1" si="15">IF($C154="","",IF($L154="","No follow-up set",IF($L154&lt;TODAY(),"Overdue",IF($L154=TODAY(),"Due today",IF($L154&lt;=TODAY()+7,"Due soon","Scheduled")))))</x:f>
      </x:c>
      <x:c r="W154" s="31" t="str">
        <x:f t="shared" si="16">IF($C154="","",IF(OR($V154="Overdue",$V154="Due today",AND($T154&gt;=7,NOT(OR($A154="Rejected",$A154="Offer",$A154="Withdrawn")))),"Yes","No"))</x:f>
      </x:c>
      <x:c r="X154" s="31" t="str">
        <x:f t="shared" si="17">IF($C154="","",IF(OR($A154="Rejected",$A154="Offer",$A154="Withdrawn"),"Closed","Open"))</x:f>
      </x:c>
    </x:row>
    <x:row r="155" ht="19.5" customHeight="1">
      <x:c r="A155" s="31"/>
      <x:c r="B155" s="31"/>
      <x:c r="C155" s="31"/>
      <x:c r="D155" s="31"/>
      <x:c r="E155" s="31"/>
      <x:c r="F155" s="31"/>
      <x:c r="G155" s="31"/>
      <x:c r="H155" s="31"/>
      <x:c r="I155" s="31"/>
      <x:c r="J155" s="35"/>
      <x:c r="K155" s="35"/>
      <x:c r="L155" s="35" t="str">
        <x:f t="shared" si="12">IF($C155="","",IF(OR($A155="Rejected",$A155="Offer",$A155="Withdrawn"),"",IF($J155="","",$J155+7)))</x:f>
      </x:c>
      <x:c r="M155" s="31"/>
      <x:c r="N155" s="31"/>
      <x:c r="O155" s="31"/>
      <x:c r="P155" s="31"/>
      <x:c r="Q155" s="34"/>
      <x:c r="R155" s="31"/>
      <x:c r="S155" s="31"/>
      <x:c r="T155" s="36" t="str">
        <x:f t="shared" ca="1" si="13">IF($C155="","",IF($K155="","",TODAY()-$K155))</x:f>
      </x:c>
      <x:c r="U155" s="36" t="str">
        <x:f t="shared" ca="1" si="14">IF($C155="","",IF($J155="","",TODAY()-$J155))</x:f>
      </x:c>
      <x:c r="V155" s="31" t="str">
        <x:f t="shared" ca="1" si="15">IF($C155="","",IF($L155="","No follow-up set",IF($L155&lt;TODAY(),"Overdue",IF($L155=TODAY(),"Due today",IF($L155&lt;=TODAY()+7,"Due soon","Scheduled")))))</x:f>
      </x:c>
      <x:c r="W155" s="31" t="str">
        <x:f t="shared" si="16">IF($C155="","",IF(OR($V155="Overdue",$V155="Due today",AND($T155&gt;=7,NOT(OR($A155="Rejected",$A155="Offer",$A155="Withdrawn")))),"Yes","No"))</x:f>
      </x:c>
      <x:c r="X155" s="31" t="str">
        <x:f t="shared" si="17">IF($C155="","",IF(OR($A155="Rejected",$A155="Offer",$A155="Withdrawn"),"Closed","Open"))</x:f>
      </x:c>
    </x:row>
    <x:row r="156" ht="19.5" customHeight="1">
      <x:c r="A156" s="31"/>
      <x:c r="B156" s="31"/>
      <x:c r="C156" s="31"/>
      <x:c r="D156" s="31"/>
      <x:c r="E156" s="31"/>
      <x:c r="F156" s="31"/>
      <x:c r="G156" s="31"/>
      <x:c r="H156" s="31"/>
      <x:c r="I156" s="31"/>
      <x:c r="J156" s="35"/>
      <x:c r="K156" s="35"/>
      <x:c r="L156" s="35" t="str">
        <x:f t="shared" si="12">IF($C156="","",IF(OR($A156="Rejected",$A156="Offer",$A156="Withdrawn"),"",IF($J156="","",$J156+7)))</x:f>
      </x:c>
      <x:c r="M156" s="31"/>
      <x:c r="N156" s="31"/>
      <x:c r="O156" s="31"/>
      <x:c r="P156" s="31"/>
      <x:c r="Q156" s="34"/>
      <x:c r="R156" s="31"/>
      <x:c r="S156" s="31"/>
      <x:c r="T156" s="36" t="str">
        <x:f t="shared" ca="1" si="13">IF($C156="","",IF($K156="","",TODAY()-$K156))</x:f>
      </x:c>
      <x:c r="U156" s="36" t="str">
        <x:f t="shared" ca="1" si="14">IF($C156="","",IF($J156="","",TODAY()-$J156))</x:f>
      </x:c>
      <x:c r="V156" s="31" t="str">
        <x:f t="shared" ca="1" si="15">IF($C156="","",IF($L156="","No follow-up set",IF($L156&lt;TODAY(),"Overdue",IF($L156=TODAY(),"Due today",IF($L156&lt;=TODAY()+7,"Due soon","Scheduled")))))</x:f>
      </x:c>
      <x:c r="W156" s="31" t="str">
        <x:f t="shared" si="16">IF($C156="","",IF(OR($V156="Overdue",$V156="Due today",AND($T156&gt;=7,NOT(OR($A156="Rejected",$A156="Offer",$A156="Withdrawn")))),"Yes","No"))</x:f>
      </x:c>
      <x:c r="X156" s="31" t="str">
        <x:f t="shared" si="17">IF($C156="","",IF(OR($A156="Rejected",$A156="Offer",$A156="Withdrawn"),"Closed","Open"))</x:f>
      </x:c>
    </x:row>
    <x:row r="157" ht="19.5" customHeight="1">
      <x:c r="A157" s="31"/>
      <x:c r="B157" s="31"/>
      <x:c r="C157" s="31"/>
      <x:c r="D157" s="31"/>
      <x:c r="E157" s="31"/>
      <x:c r="F157" s="31"/>
      <x:c r="G157" s="31"/>
      <x:c r="H157" s="31"/>
      <x:c r="I157" s="31"/>
      <x:c r="J157" s="35"/>
      <x:c r="K157" s="35"/>
      <x:c r="L157" s="35" t="str">
        <x:f t="shared" si="12">IF($C157="","",IF(OR($A157="Rejected",$A157="Offer",$A157="Withdrawn"),"",IF($J157="","",$J157+7)))</x:f>
      </x:c>
      <x:c r="M157" s="31"/>
      <x:c r="N157" s="31"/>
      <x:c r="O157" s="31"/>
      <x:c r="P157" s="31"/>
      <x:c r="Q157" s="34"/>
      <x:c r="R157" s="31"/>
      <x:c r="S157" s="31"/>
      <x:c r="T157" s="36" t="str">
        <x:f t="shared" ca="1" si="13">IF($C157="","",IF($K157="","",TODAY()-$K157))</x:f>
      </x:c>
      <x:c r="U157" s="36" t="str">
        <x:f t="shared" ca="1" si="14">IF($C157="","",IF($J157="","",TODAY()-$J157))</x:f>
      </x:c>
      <x:c r="V157" s="31" t="str">
        <x:f t="shared" ca="1" si="15">IF($C157="","",IF($L157="","No follow-up set",IF($L157&lt;TODAY(),"Overdue",IF($L157=TODAY(),"Due today",IF($L157&lt;=TODAY()+7,"Due soon","Scheduled")))))</x:f>
      </x:c>
      <x:c r="W157" s="31" t="str">
        <x:f t="shared" si="16">IF($C157="","",IF(OR($V157="Overdue",$V157="Due today",AND($T157&gt;=7,NOT(OR($A157="Rejected",$A157="Offer",$A157="Withdrawn")))),"Yes","No"))</x:f>
      </x:c>
      <x:c r="X157" s="31" t="str">
        <x:f t="shared" si="17">IF($C157="","",IF(OR($A157="Rejected",$A157="Offer",$A157="Withdrawn"),"Closed","Open"))</x:f>
      </x:c>
    </x:row>
    <x:row r="158" ht="19.5" customHeight="1">
      <x:c r="A158" s="31"/>
      <x:c r="B158" s="31"/>
      <x:c r="C158" s="31"/>
      <x:c r="D158" s="31"/>
      <x:c r="E158" s="31"/>
      <x:c r="F158" s="31"/>
      <x:c r="G158" s="31"/>
      <x:c r="H158" s="31"/>
      <x:c r="I158" s="31"/>
      <x:c r="J158" s="35"/>
      <x:c r="K158" s="35"/>
      <x:c r="L158" s="35" t="str">
        <x:f t="shared" si="12">IF($C158="","",IF(OR($A158="Rejected",$A158="Offer",$A158="Withdrawn"),"",IF($J158="","",$J158+7)))</x:f>
      </x:c>
      <x:c r="M158" s="31"/>
      <x:c r="N158" s="31"/>
      <x:c r="O158" s="31"/>
      <x:c r="P158" s="31"/>
      <x:c r="Q158" s="34"/>
      <x:c r="R158" s="31"/>
      <x:c r="S158" s="31"/>
      <x:c r="T158" s="36" t="str">
        <x:f t="shared" ca="1" si="13">IF($C158="","",IF($K158="","",TODAY()-$K158))</x:f>
      </x:c>
      <x:c r="U158" s="36" t="str">
        <x:f t="shared" ca="1" si="14">IF($C158="","",IF($J158="","",TODAY()-$J158))</x:f>
      </x:c>
      <x:c r="V158" s="31" t="str">
        <x:f t="shared" ca="1" si="15">IF($C158="","",IF($L158="","No follow-up set",IF($L158&lt;TODAY(),"Overdue",IF($L158=TODAY(),"Due today",IF($L158&lt;=TODAY()+7,"Due soon","Scheduled")))))</x:f>
      </x:c>
      <x:c r="W158" s="31" t="str">
        <x:f t="shared" si="16">IF($C158="","",IF(OR($V158="Overdue",$V158="Due today",AND($T158&gt;=7,NOT(OR($A158="Rejected",$A158="Offer",$A158="Withdrawn")))),"Yes","No"))</x:f>
      </x:c>
      <x:c r="X158" s="31" t="str">
        <x:f t="shared" si="17">IF($C158="","",IF(OR($A158="Rejected",$A158="Offer",$A158="Withdrawn"),"Closed","Open"))</x:f>
      </x:c>
    </x:row>
    <x:row r="159" ht="19.5" customHeight="1">
      <x:c r="A159" s="31"/>
      <x:c r="B159" s="31"/>
      <x:c r="C159" s="31"/>
      <x:c r="D159" s="31"/>
      <x:c r="E159" s="31"/>
      <x:c r="F159" s="31"/>
      <x:c r="G159" s="31"/>
      <x:c r="H159" s="31"/>
      <x:c r="I159" s="31"/>
      <x:c r="J159" s="35"/>
      <x:c r="K159" s="35"/>
      <x:c r="L159" s="35" t="str">
        <x:f t="shared" si="12">IF($C159="","",IF(OR($A159="Rejected",$A159="Offer",$A159="Withdrawn"),"",IF($J159="","",$J159+7)))</x:f>
      </x:c>
      <x:c r="M159" s="31"/>
      <x:c r="N159" s="31"/>
      <x:c r="O159" s="31"/>
      <x:c r="P159" s="31"/>
      <x:c r="Q159" s="34"/>
      <x:c r="R159" s="31"/>
      <x:c r="S159" s="31"/>
      <x:c r="T159" s="36" t="str">
        <x:f t="shared" ca="1" si="13">IF($C159="","",IF($K159="","",TODAY()-$K159))</x:f>
      </x:c>
      <x:c r="U159" s="36" t="str">
        <x:f t="shared" ca="1" si="14">IF($C159="","",IF($J159="","",TODAY()-$J159))</x:f>
      </x:c>
      <x:c r="V159" s="31" t="str">
        <x:f t="shared" ca="1" si="15">IF($C159="","",IF($L159="","No follow-up set",IF($L159&lt;TODAY(),"Overdue",IF($L159=TODAY(),"Due today",IF($L159&lt;=TODAY()+7,"Due soon","Scheduled")))))</x:f>
      </x:c>
      <x:c r="W159" s="31" t="str">
        <x:f t="shared" si="16">IF($C159="","",IF(OR($V159="Overdue",$V159="Due today",AND($T159&gt;=7,NOT(OR($A159="Rejected",$A159="Offer",$A159="Withdrawn")))),"Yes","No"))</x:f>
      </x:c>
      <x:c r="X159" s="31" t="str">
        <x:f t="shared" si="17">IF($C159="","",IF(OR($A159="Rejected",$A159="Offer",$A159="Withdrawn"),"Closed","Open"))</x:f>
      </x:c>
    </x:row>
    <x:row r="160" ht="19.5" customHeight="1">
      <x:c r="A160" s="31"/>
      <x:c r="B160" s="31"/>
      <x:c r="C160" s="31"/>
      <x:c r="D160" s="31"/>
      <x:c r="E160" s="31"/>
      <x:c r="F160" s="31"/>
      <x:c r="G160" s="31"/>
      <x:c r="H160" s="31"/>
      <x:c r="I160" s="31"/>
      <x:c r="J160" s="35"/>
      <x:c r="K160" s="35"/>
      <x:c r="L160" s="35" t="str">
        <x:f t="shared" si="12">IF($C160="","",IF(OR($A160="Rejected",$A160="Offer",$A160="Withdrawn"),"",IF($J160="","",$J160+7)))</x:f>
      </x:c>
      <x:c r="M160" s="31"/>
      <x:c r="N160" s="31"/>
      <x:c r="O160" s="31"/>
      <x:c r="P160" s="31"/>
      <x:c r="Q160" s="34"/>
      <x:c r="R160" s="31"/>
      <x:c r="S160" s="31"/>
      <x:c r="T160" s="36" t="str">
        <x:f t="shared" ca="1" si="13">IF($C160="","",IF($K160="","",TODAY()-$K160))</x:f>
      </x:c>
      <x:c r="U160" s="36" t="str">
        <x:f t="shared" ca="1" si="14">IF($C160="","",IF($J160="","",TODAY()-$J160))</x:f>
      </x:c>
      <x:c r="V160" s="31" t="str">
        <x:f t="shared" ca="1" si="15">IF($C160="","",IF($L160="","No follow-up set",IF($L160&lt;TODAY(),"Overdue",IF($L160=TODAY(),"Due today",IF($L160&lt;=TODAY()+7,"Due soon","Scheduled")))))</x:f>
      </x:c>
      <x:c r="W160" s="31" t="str">
        <x:f t="shared" si="16">IF($C160="","",IF(OR($V160="Overdue",$V160="Due today",AND($T160&gt;=7,NOT(OR($A160="Rejected",$A160="Offer",$A160="Withdrawn")))),"Yes","No"))</x:f>
      </x:c>
      <x:c r="X160" s="31" t="str">
        <x:f t="shared" si="17">IF($C160="","",IF(OR($A160="Rejected",$A160="Offer",$A160="Withdrawn"),"Closed","Open"))</x:f>
      </x:c>
    </x:row>
    <x:row r="161" ht="19.5" customHeight="1">
      <x:c r="A161" s="31"/>
      <x:c r="B161" s="31"/>
      <x:c r="C161" s="31"/>
      <x:c r="D161" s="31"/>
      <x:c r="E161" s="31"/>
      <x:c r="F161" s="31"/>
      <x:c r="G161" s="31"/>
      <x:c r="H161" s="31"/>
      <x:c r="I161" s="31"/>
      <x:c r="J161" s="35"/>
      <x:c r="K161" s="35"/>
      <x:c r="L161" s="35" t="str">
        <x:f t="shared" si="12">IF($C161="","",IF(OR($A161="Rejected",$A161="Offer",$A161="Withdrawn"),"",IF($J161="","",$J161+7)))</x:f>
      </x:c>
      <x:c r="M161" s="31"/>
      <x:c r="N161" s="31"/>
      <x:c r="O161" s="31"/>
      <x:c r="P161" s="31"/>
      <x:c r="Q161" s="34"/>
      <x:c r="R161" s="31"/>
      <x:c r="S161" s="31"/>
      <x:c r="T161" s="36" t="str">
        <x:f t="shared" ca="1" si="13">IF($C161="","",IF($K161="","",TODAY()-$K161))</x:f>
      </x:c>
      <x:c r="U161" s="36" t="str">
        <x:f t="shared" ca="1" si="14">IF($C161="","",IF($J161="","",TODAY()-$J161))</x:f>
      </x:c>
      <x:c r="V161" s="31" t="str">
        <x:f t="shared" ca="1" si="15">IF($C161="","",IF($L161="","No follow-up set",IF($L161&lt;TODAY(),"Overdue",IF($L161=TODAY(),"Due today",IF($L161&lt;=TODAY()+7,"Due soon","Scheduled")))))</x:f>
      </x:c>
      <x:c r="W161" s="31" t="str">
        <x:f t="shared" si="16">IF($C161="","",IF(OR($V161="Overdue",$V161="Due today",AND($T161&gt;=7,NOT(OR($A161="Rejected",$A161="Offer",$A161="Withdrawn")))),"Yes","No"))</x:f>
      </x:c>
      <x:c r="X161" s="31" t="str">
        <x:f t="shared" si="17">IF($C161="","",IF(OR($A161="Rejected",$A161="Offer",$A161="Withdrawn"),"Closed","Open"))</x:f>
      </x:c>
    </x:row>
    <x:row r="162" ht="19.5" customHeight="1">
      <x:c r="A162" s="31"/>
      <x:c r="B162" s="31"/>
      <x:c r="C162" s="31"/>
      <x:c r="D162" s="31"/>
      <x:c r="E162" s="31"/>
      <x:c r="F162" s="31"/>
      <x:c r="G162" s="31"/>
      <x:c r="H162" s="31"/>
      <x:c r="I162" s="31"/>
      <x:c r="J162" s="35"/>
      <x:c r="K162" s="35"/>
      <x:c r="L162" s="35" t="str">
        <x:f t="shared" si="12">IF($C162="","",IF(OR($A162="Rejected",$A162="Offer",$A162="Withdrawn"),"",IF($J162="","",$J162+7)))</x:f>
      </x:c>
      <x:c r="M162" s="31"/>
      <x:c r="N162" s="31"/>
      <x:c r="O162" s="31"/>
      <x:c r="P162" s="31"/>
      <x:c r="Q162" s="34"/>
      <x:c r="R162" s="31"/>
      <x:c r="S162" s="31"/>
      <x:c r="T162" s="36" t="str">
        <x:f t="shared" ca="1" si="13">IF($C162="","",IF($K162="","",TODAY()-$K162))</x:f>
      </x:c>
      <x:c r="U162" s="36" t="str">
        <x:f t="shared" ca="1" si="14">IF($C162="","",IF($J162="","",TODAY()-$J162))</x:f>
      </x:c>
      <x:c r="V162" s="31" t="str">
        <x:f t="shared" ca="1" si="15">IF($C162="","",IF($L162="","No follow-up set",IF($L162&lt;TODAY(),"Overdue",IF($L162=TODAY(),"Due today",IF($L162&lt;=TODAY()+7,"Due soon","Scheduled")))))</x:f>
      </x:c>
      <x:c r="W162" s="31" t="str">
        <x:f t="shared" si="16">IF($C162="","",IF(OR($V162="Overdue",$V162="Due today",AND($T162&gt;=7,NOT(OR($A162="Rejected",$A162="Offer",$A162="Withdrawn")))),"Yes","No"))</x:f>
      </x:c>
      <x:c r="X162" s="31" t="str">
        <x:f t="shared" si="17">IF($C162="","",IF(OR($A162="Rejected",$A162="Offer",$A162="Withdrawn"),"Closed","Open"))</x:f>
      </x:c>
    </x:row>
    <x:row r="163" ht="19.5" customHeight="1">
      <x:c r="A163" s="31"/>
      <x:c r="B163" s="31"/>
      <x:c r="C163" s="31"/>
      <x:c r="D163" s="31"/>
      <x:c r="E163" s="31"/>
      <x:c r="F163" s="31"/>
      <x:c r="G163" s="31"/>
      <x:c r="H163" s="31"/>
      <x:c r="I163" s="31"/>
      <x:c r="J163" s="35"/>
      <x:c r="K163" s="35"/>
      <x:c r="L163" s="35" t="str">
        <x:f t="shared" si="12">IF($C163="","",IF(OR($A163="Rejected",$A163="Offer",$A163="Withdrawn"),"",IF($J163="","",$J163+7)))</x:f>
      </x:c>
      <x:c r="M163" s="31"/>
      <x:c r="N163" s="31"/>
      <x:c r="O163" s="31"/>
      <x:c r="P163" s="31"/>
      <x:c r="Q163" s="34"/>
      <x:c r="R163" s="31"/>
      <x:c r="S163" s="31"/>
      <x:c r="T163" s="36" t="str">
        <x:f t="shared" ca="1" si="13">IF($C163="","",IF($K163="","",TODAY()-$K163))</x:f>
      </x:c>
      <x:c r="U163" s="36" t="str">
        <x:f t="shared" ca="1" si="14">IF($C163="","",IF($J163="","",TODAY()-$J163))</x:f>
      </x:c>
      <x:c r="V163" s="31" t="str">
        <x:f t="shared" ca="1" si="15">IF($C163="","",IF($L163="","No follow-up set",IF($L163&lt;TODAY(),"Overdue",IF($L163=TODAY(),"Due today",IF($L163&lt;=TODAY()+7,"Due soon","Scheduled")))))</x:f>
      </x:c>
      <x:c r="W163" s="31" t="str">
        <x:f t="shared" si="16">IF($C163="","",IF(OR($V163="Overdue",$V163="Due today",AND($T163&gt;=7,NOT(OR($A163="Rejected",$A163="Offer",$A163="Withdrawn")))),"Yes","No"))</x:f>
      </x:c>
      <x:c r="X163" s="31" t="str">
        <x:f t="shared" si="17">IF($C163="","",IF(OR($A163="Rejected",$A163="Offer",$A163="Withdrawn"),"Closed","Open"))</x:f>
      </x:c>
    </x:row>
    <x:row r="164" ht="19.5" customHeight="1">
      <x:c r="A164" s="31"/>
      <x:c r="B164" s="31"/>
      <x:c r="C164" s="31"/>
      <x:c r="D164" s="31"/>
      <x:c r="E164" s="31"/>
      <x:c r="F164" s="31"/>
      <x:c r="G164" s="31"/>
      <x:c r="H164" s="31"/>
      <x:c r="I164" s="31"/>
      <x:c r="J164" s="35"/>
      <x:c r="K164" s="35"/>
      <x:c r="L164" s="35" t="str">
        <x:f t="shared" si="12">IF($C164="","",IF(OR($A164="Rejected",$A164="Offer",$A164="Withdrawn"),"",IF($J164="","",$J164+7)))</x:f>
      </x:c>
      <x:c r="M164" s="31"/>
      <x:c r="N164" s="31"/>
      <x:c r="O164" s="31"/>
      <x:c r="P164" s="31"/>
      <x:c r="Q164" s="34"/>
      <x:c r="R164" s="31"/>
      <x:c r="S164" s="31"/>
      <x:c r="T164" s="36" t="str">
        <x:f t="shared" ca="1" si="13">IF($C164="","",IF($K164="","",TODAY()-$K164))</x:f>
      </x:c>
      <x:c r="U164" s="36" t="str">
        <x:f t="shared" ca="1" si="14">IF($C164="","",IF($J164="","",TODAY()-$J164))</x:f>
      </x:c>
      <x:c r="V164" s="31" t="str">
        <x:f t="shared" ca="1" si="15">IF($C164="","",IF($L164="","No follow-up set",IF($L164&lt;TODAY(),"Overdue",IF($L164=TODAY(),"Due today",IF($L164&lt;=TODAY()+7,"Due soon","Scheduled")))))</x:f>
      </x:c>
      <x:c r="W164" s="31" t="str">
        <x:f t="shared" si="16">IF($C164="","",IF(OR($V164="Overdue",$V164="Due today",AND($T164&gt;=7,NOT(OR($A164="Rejected",$A164="Offer",$A164="Withdrawn")))),"Yes","No"))</x:f>
      </x:c>
      <x:c r="X164" s="31" t="str">
        <x:f t="shared" si="17">IF($C164="","",IF(OR($A164="Rejected",$A164="Offer",$A164="Withdrawn"),"Closed","Open"))</x:f>
      </x:c>
    </x:row>
    <x:row r="165" ht="19.5" customHeight="1">
      <x:c r="A165" s="31"/>
      <x:c r="B165" s="31"/>
      <x:c r="C165" s="31"/>
      <x:c r="D165" s="31"/>
      <x:c r="E165" s="31"/>
      <x:c r="F165" s="31"/>
      <x:c r="G165" s="31"/>
      <x:c r="H165" s="31"/>
      <x:c r="I165" s="31"/>
      <x:c r="J165" s="35"/>
      <x:c r="K165" s="35"/>
      <x:c r="L165" s="35" t="str">
        <x:f t="shared" si="12">IF($C165="","",IF(OR($A165="Rejected",$A165="Offer",$A165="Withdrawn"),"",IF($J165="","",$J165+7)))</x:f>
      </x:c>
      <x:c r="M165" s="31"/>
      <x:c r="N165" s="31"/>
      <x:c r="O165" s="31"/>
      <x:c r="P165" s="31"/>
      <x:c r="Q165" s="34"/>
      <x:c r="R165" s="31"/>
      <x:c r="S165" s="31"/>
      <x:c r="T165" s="36" t="str">
        <x:f t="shared" ca="1" si="13">IF($C165="","",IF($K165="","",TODAY()-$K165))</x:f>
      </x:c>
      <x:c r="U165" s="36" t="str">
        <x:f t="shared" ca="1" si="14">IF($C165="","",IF($J165="","",TODAY()-$J165))</x:f>
      </x:c>
      <x:c r="V165" s="31" t="str">
        <x:f t="shared" ca="1" si="15">IF($C165="","",IF($L165="","No follow-up set",IF($L165&lt;TODAY(),"Overdue",IF($L165=TODAY(),"Due today",IF($L165&lt;=TODAY()+7,"Due soon","Scheduled")))))</x:f>
      </x:c>
      <x:c r="W165" s="31" t="str">
        <x:f t="shared" si="16">IF($C165="","",IF(OR($V165="Overdue",$V165="Due today",AND($T165&gt;=7,NOT(OR($A165="Rejected",$A165="Offer",$A165="Withdrawn")))),"Yes","No"))</x:f>
      </x:c>
      <x:c r="X165" s="31" t="str">
        <x:f t="shared" si="17">IF($C165="","",IF(OR($A165="Rejected",$A165="Offer",$A165="Withdrawn"),"Closed","Open"))</x:f>
      </x:c>
    </x:row>
    <x:row r="166" ht="19.5" customHeight="1">
      <x:c r="A166" s="31"/>
      <x:c r="B166" s="31"/>
      <x:c r="C166" s="31"/>
      <x:c r="D166" s="31"/>
      <x:c r="E166" s="31"/>
      <x:c r="F166" s="31"/>
      <x:c r="G166" s="31"/>
      <x:c r="H166" s="31"/>
      <x:c r="I166" s="31"/>
      <x:c r="J166" s="35"/>
      <x:c r="K166" s="35"/>
      <x:c r="L166" s="35" t="str">
        <x:f t="shared" si="12">IF($C166="","",IF(OR($A166="Rejected",$A166="Offer",$A166="Withdrawn"),"",IF($J166="","",$J166+7)))</x:f>
      </x:c>
      <x:c r="M166" s="31"/>
      <x:c r="N166" s="31"/>
      <x:c r="O166" s="31"/>
      <x:c r="P166" s="31"/>
      <x:c r="Q166" s="34"/>
      <x:c r="R166" s="31"/>
      <x:c r="S166" s="31"/>
      <x:c r="T166" s="36" t="str">
        <x:f t="shared" ca="1" si="13">IF($C166="","",IF($K166="","",TODAY()-$K166))</x:f>
      </x:c>
      <x:c r="U166" s="36" t="str">
        <x:f t="shared" ca="1" si="14">IF($C166="","",IF($J166="","",TODAY()-$J166))</x:f>
      </x:c>
      <x:c r="V166" s="31" t="str">
        <x:f t="shared" ca="1" si="15">IF($C166="","",IF($L166="","No follow-up set",IF($L166&lt;TODAY(),"Overdue",IF($L166=TODAY(),"Due today",IF($L166&lt;=TODAY()+7,"Due soon","Scheduled")))))</x:f>
      </x:c>
      <x:c r="W166" s="31" t="str">
        <x:f t="shared" si="16">IF($C166="","",IF(OR($V166="Overdue",$V166="Due today",AND($T166&gt;=7,NOT(OR($A166="Rejected",$A166="Offer",$A166="Withdrawn")))),"Yes","No"))</x:f>
      </x:c>
      <x:c r="X166" s="31" t="str">
        <x:f t="shared" si="17">IF($C166="","",IF(OR($A166="Rejected",$A166="Offer",$A166="Withdrawn"),"Closed","Open"))</x:f>
      </x:c>
    </x:row>
    <x:row r="167" ht="19.5" customHeight="1">
      <x:c r="A167" s="31"/>
      <x:c r="B167" s="31"/>
      <x:c r="C167" s="31"/>
      <x:c r="D167" s="31"/>
      <x:c r="E167" s="31"/>
      <x:c r="F167" s="31"/>
      <x:c r="G167" s="31"/>
      <x:c r="H167" s="31"/>
      <x:c r="I167" s="31"/>
      <x:c r="J167" s="35"/>
      <x:c r="K167" s="35"/>
      <x:c r="L167" s="35" t="str">
        <x:f t="shared" si="12">IF($C167="","",IF(OR($A167="Rejected",$A167="Offer",$A167="Withdrawn"),"",IF($J167="","",$J167+7)))</x:f>
      </x:c>
      <x:c r="M167" s="31"/>
      <x:c r="N167" s="31"/>
      <x:c r="O167" s="31"/>
      <x:c r="P167" s="31"/>
      <x:c r="Q167" s="34"/>
      <x:c r="R167" s="31"/>
      <x:c r="S167" s="31"/>
      <x:c r="T167" s="36" t="str">
        <x:f t="shared" ca="1" si="13">IF($C167="","",IF($K167="","",TODAY()-$K167))</x:f>
      </x:c>
      <x:c r="U167" s="36" t="str">
        <x:f t="shared" ca="1" si="14">IF($C167="","",IF($J167="","",TODAY()-$J167))</x:f>
      </x:c>
      <x:c r="V167" s="31" t="str">
        <x:f t="shared" ca="1" si="15">IF($C167="","",IF($L167="","No follow-up set",IF($L167&lt;TODAY(),"Overdue",IF($L167=TODAY(),"Due today",IF($L167&lt;=TODAY()+7,"Due soon","Scheduled")))))</x:f>
      </x:c>
      <x:c r="W167" s="31" t="str">
        <x:f t="shared" si="16">IF($C167="","",IF(OR($V167="Overdue",$V167="Due today",AND($T167&gt;=7,NOT(OR($A167="Rejected",$A167="Offer",$A167="Withdrawn")))),"Yes","No"))</x:f>
      </x:c>
      <x:c r="X167" s="31" t="str">
        <x:f t="shared" si="17">IF($C167="","",IF(OR($A167="Rejected",$A167="Offer",$A167="Withdrawn"),"Closed","Open"))</x:f>
      </x:c>
    </x:row>
    <x:row r="168" ht="19.5" customHeight="1">
      <x:c r="A168" s="31"/>
      <x:c r="B168" s="31"/>
      <x:c r="C168" s="31"/>
      <x:c r="D168" s="31"/>
      <x:c r="E168" s="31"/>
      <x:c r="F168" s="31"/>
      <x:c r="G168" s="31"/>
      <x:c r="H168" s="31"/>
      <x:c r="I168" s="31"/>
      <x:c r="J168" s="35"/>
      <x:c r="K168" s="35"/>
      <x:c r="L168" s="35" t="str">
        <x:f t="shared" si="12">IF($C168="","",IF(OR($A168="Rejected",$A168="Offer",$A168="Withdrawn"),"",IF($J168="","",$J168+7)))</x:f>
      </x:c>
      <x:c r="M168" s="31"/>
      <x:c r="N168" s="31"/>
      <x:c r="O168" s="31"/>
      <x:c r="P168" s="31"/>
      <x:c r="Q168" s="34"/>
      <x:c r="R168" s="31"/>
      <x:c r="S168" s="31"/>
      <x:c r="T168" s="36" t="str">
        <x:f t="shared" ca="1" si="13">IF($C168="","",IF($K168="","",TODAY()-$K168))</x:f>
      </x:c>
      <x:c r="U168" s="36" t="str">
        <x:f t="shared" ca="1" si="14">IF($C168="","",IF($J168="","",TODAY()-$J168))</x:f>
      </x:c>
      <x:c r="V168" s="31" t="str">
        <x:f t="shared" ca="1" si="15">IF($C168="","",IF($L168="","No follow-up set",IF($L168&lt;TODAY(),"Overdue",IF($L168=TODAY(),"Due today",IF($L168&lt;=TODAY()+7,"Due soon","Scheduled")))))</x:f>
      </x:c>
      <x:c r="W168" s="31" t="str">
        <x:f t="shared" si="16">IF($C168="","",IF(OR($V168="Overdue",$V168="Due today",AND($T168&gt;=7,NOT(OR($A168="Rejected",$A168="Offer",$A168="Withdrawn")))),"Yes","No"))</x:f>
      </x:c>
      <x:c r="X168" s="31" t="str">
        <x:f t="shared" si="17">IF($C168="","",IF(OR($A168="Rejected",$A168="Offer",$A168="Withdrawn"),"Closed","Open"))</x:f>
      </x:c>
    </x:row>
    <x:row r="169" ht="19.5" customHeight="1">
      <x:c r="A169" s="31"/>
      <x:c r="B169" s="31"/>
      <x:c r="C169" s="31"/>
      <x:c r="D169" s="31"/>
      <x:c r="E169" s="31"/>
      <x:c r="F169" s="31"/>
      <x:c r="G169" s="31"/>
      <x:c r="H169" s="31"/>
      <x:c r="I169" s="31"/>
      <x:c r="J169" s="35"/>
      <x:c r="K169" s="35"/>
      <x:c r="L169" s="35" t="str">
        <x:f t="shared" si="12">IF($C169="","",IF(OR($A169="Rejected",$A169="Offer",$A169="Withdrawn"),"",IF($J169="","",$J169+7)))</x:f>
      </x:c>
      <x:c r="M169" s="31"/>
      <x:c r="N169" s="31"/>
      <x:c r="O169" s="31"/>
      <x:c r="P169" s="31"/>
      <x:c r="Q169" s="34"/>
      <x:c r="R169" s="31"/>
      <x:c r="S169" s="31"/>
      <x:c r="T169" s="36" t="str">
        <x:f t="shared" ca="1" si="13">IF($C169="","",IF($K169="","",TODAY()-$K169))</x:f>
      </x:c>
      <x:c r="U169" s="36" t="str">
        <x:f t="shared" ca="1" si="14">IF($C169="","",IF($J169="","",TODAY()-$J169))</x:f>
      </x:c>
      <x:c r="V169" s="31" t="str">
        <x:f t="shared" ca="1" si="15">IF($C169="","",IF($L169="","No follow-up set",IF($L169&lt;TODAY(),"Overdue",IF($L169=TODAY(),"Due today",IF($L169&lt;=TODAY()+7,"Due soon","Scheduled")))))</x:f>
      </x:c>
      <x:c r="W169" s="31" t="str">
        <x:f t="shared" si="16">IF($C169="","",IF(OR($V169="Overdue",$V169="Due today",AND($T169&gt;=7,NOT(OR($A169="Rejected",$A169="Offer",$A169="Withdrawn")))),"Yes","No"))</x:f>
      </x:c>
      <x:c r="X169" s="31" t="str">
        <x:f t="shared" si="17">IF($C169="","",IF(OR($A169="Rejected",$A169="Offer",$A169="Withdrawn"),"Closed","Open"))</x:f>
      </x:c>
    </x:row>
    <x:row r="170" ht="19.5" customHeight="1">
      <x:c r="A170" s="31"/>
      <x:c r="B170" s="31"/>
      <x:c r="C170" s="31"/>
      <x:c r="D170" s="31"/>
      <x:c r="E170" s="31"/>
      <x:c r="F170" s="31"/>
      <x:c r="G170" s="31"/>
      <x:c r="H170" s="31"/>
      <x:c r="I170" s="31"/>
      <x:c r="J170" s="35"/>
      <x:c r="K170" s="35"/>
      <x:c r="L170" s="35" t="str">
        <x:f t="shared" si="12">IF($C170="","",IF(OR($A170="Rejected",$A170="Offer",$A170="Withdrawn"),"",IF($J170="","",$J170+7)))</x:f>
      </x:c>
      <x:c r="M170" s="31"/>
      <x:c r="N170" s="31"/>
      <x:c r="O170" s="31"/>
      <x:c r="P170" s="31"/>
      <x:c r="Q170" s="34"/>
      <x:c r="R170" s="31"/>
      <x:c r="S170" s="31"/>
      <x:c r="T170" s="36" t="str">
        <x:f t="shared" ca="1" si="13">IF($C170="","",IF($K170="","",TODAY()-$K170))</x:f>
      </x:c>
      <x:c r="U170" s="36" t="str">
        <x:f t="shared" ca="1" si="14">IF($C170="","",IF($J170="","",TODAY()-$J170))</x:f>
      </x:c>
      <x:c r="V170" s="31" t="str">
        <x:f t="shared" ca="1" si="15">IF($C170="","",IF($L170="","No follow-up set",IF($L170&lt;TODAY(),"Overdue",IF($L170=TODAY(),"Due today",IF($L170&lt;=TODAY()+7,"Due soon","Scheduled")))))</x:f>
      </x:c>
      <x:c r="W170" s="31" t="str">
        <x:f t="shared" si="16">IF($C170="","",IF(OR($V170="Overdue",$V170="Due today",AND($T170&gt;=7,NOT(OR($A170="Rejected",$A170="Offer",$A170="Withdrawn")))),"Yes","No"))</x:f>
      </x:c>
      <x:c r="X170" s="31" t="str">
        <x:f t="shared" si="17">IF($C170="","",IF(OR($A170="Rejected",$A170="Offer",$A170="Withdrawn"),"Closed","Open"))</x:f>
      </x:c>
    </x:row>
    <x:row r="171" ht="19.5" customHeight="1">
      <x:c r="A171" s="31"/>
      <x:c r="B171" s="31"/>
      <x:c r="C171" s="31"/>
      <x:c r="D171" s="31"/>
      <x:c r="E171" s="31"/>
      <x:c r="F171" s="31"/>
      <x:c r="G171" s="31"/>
      <x:c r="H171" s="31"/>
      <x:c r="I171" s="31"/>
      <x:c r="J171" s="35"/>
      <x:c r="K171" s="35"/>
      <x:c r="L171" s="35" t="str">
        <x:f t="shared" si="12">IF($C171="","",IF(OR($A171="Rejected",$A171="Offer",$A171="Withdrawn"),"",IF($J171="","",$J171+7)))</x:f>
      </x:c>
      <x:c r="M171" s="31"/>
      <x:c r="N171" s="31"/>
      <x:c r="O171" s="31"/>
      <x:c r="P171" s="31"/>
      <x:c r="Q171" s="34"/>
      <x:c r="R171" s="31"/>
      <x:c r="S171" s="31"/>
      <x:c r="T171" s="36" t="str">
        <x:f t="shared" ca="1" si="13">IF($C171="","",IF($K171="","",TODAY()-$K171))</x:f>
      </x:c>
      <x:c r="U171" s="36" t="str">
        <x:f t="shared" ca="1" si="14">IF($C171="","",IF($J171="","",TODAY()-$J171))</x:f>
      </x:c>
      <x:c r="V171" s="31" t="str">
        <x:f t="shared" ca="1" si="15">IF($C171="","",IF($L171="","No follow-up set",IF($L171&lt;TODAY(),"Overdue",IF($L171=TODAY(),"Due today",IF($L171&lt;=TODAY()+7,"Due soon","Scheduled")))))</x:f>
      </x:c>
      <x:c r="W171" s="31" t="str">
        <x:f t="shared" si="16">IF($C171="","",IF(OR($V171="Overdue",$V171="Due today",AND($T171&gt;=7,NOT(OR($A171="Rejected",$A171="Offer",$A171="Withdrawn")))),"Yes","No"))</x:f>
      </x:c>
      <x:c r="X171" s="31" t="str">
        <x:f t="shared" si="17">IF($C171="","",IF(OR($A171="Rejected",$A171="Offer",$A171="Withdrawn"),"Closed","Open"))</x:f>
      </x:c>
    </x:row>
    <x:row r="172" ht="19.5" customHeight="1">
      <x:c r="A172" s="31"/>
      <x:c r="B172" s="31"/>
      <x:c r="C172" s="31"/>
      <x:c r="D172" s="31"/>
      <x:c r="E172" s="31"/>
      <x:c r="F172" s="31"/>
      <x:c r="G172" s="31"/>
      <x:c r="H172" s="31"/>
      <x:c r="I172" s="31"/>
      <x:c r="J172" s="35"/>
      <x:c r="K172" s="35"/>
      <x:c r="L172" s="35" t="str">
        <x:f t="shared" si="12">IF($C172="","",IF(OR($A172="Rejected",$A172="Offer",$A172="Withdrawn"),"",IF($J172="","",$J172+7)))</x:f>
      </x:c>
      <x:c r="M172" s="31"/>
      <x:c r="N172" s="31"/>
      <x:c r="O172" s="31"/>
      <x:c r="P172" s="31"/>
      <x:c r="Q172" s="34"/>
      <x:c r="R172" s="31"/>
      <x:c r="S172" s="31"/>
      <x:c r="T172" s="36" t="str">
        <x:f t="shared" ca="1" si="13">IF($C172="","",IF($K172="","",TODAY()-$K172))</x:f>
      </x:c>
      <x:c r="U172" s="36" t="str">
        <x:f t="shared" ca="1" si="14">IF($C172="","",IF($J172="","",TODAY()-$J172))</x:f>
      </x:c>
      <x:c r="V172" s="31" t="str">
        <x:f t="shared" ca="1" si="15">IF($C172="","",IF($L172="","No follow-up set",IF($L172&lt;TODAY(),"Overdue",IF($L172=TODAY(),"Due today",IF($L172&lt;=TODAY()+7,"Due soon","Scheduled")))))</x:f>
      </x:c>
      <x:c r="W172" s="31" t="str">
        <x:f t="shared" si="16">IF($C172="","",IF(OR($V172="Overdue",$V172="Due today",AND($T172&gt;=7,NOT(OR($A172="Rejected",$A172="Offer",$A172="Withdrawn")))),"Yes","No"))</x:f>
      </x:c>
      <x:c r="X172" s="31" t="str">
        <x:f t="shared" si="17">IF($C172="","",IF(OR($A172="Rejected",$A172="Offer",$A172="Withdrawn"),"Closed","Open"))</x:f>
      </x:c>
    </x:row>
    <x:row r="173" ht="19.5" customHeight="1">
      <x:c r="A173" s="31"/>
      <x:c r="B173" s="31"/>
      <x:c r="C173" s="31"/>
      <x:c r="D173" s="31"/>
      <x:c r="E173" s="31"/>
      <x:c r="F173" s="31"/>
      <x:c r="G173" s="31"/>
      <x:c r="H173" s="31"/>
      <x:c r="I173" s="31"/>
      <x:c r="J173" s="35"/>
      <x:c r="K173" s="35"/>
      <x:c r="L173" s="35" t="str">
        <x:f t="shared" si="12">IF($C173="","",IF(OR($A173="Rejected",$A173="Offer",$A173="Withdrawn"),"",IF($J173="","",$J173+7)))</x:f>
      </x:c>
      <x:c r="M173" s="31"/>
      <x:c r="N173" s="31"/>
      <x:c r="O173" s="31"/>
      <x:c r="P173" s="31"/>
      <x:c r="Q173" s="34"/>
      <x:c r="R173" s="31"/>
      <x:c r="S173" s="31"/>
      <x:c r="T173" s="36" t="str">
        <x:f t="shared" ca="1" si="13">IF($C173="","",IF($K173="","",TODAY()-$K173))</x:f>
      </x:c>
      <x:c r="U173" s="36" t="str">
        <x:f t="shared" ca="1" si="14">IF($C173="","",IF($J173="","",TODAY()-$J173))</x:f>
      </x:c>
      <x:c r="V173" s="31" t="str">
        <x:f t="shared" ca="1" si="15">IF($C173="","",IF($L173="","No follow-up set",IF($L173&lt;TODAY(),"Overdue",IF($L173=TODAY(),"Due today",IF($L173&lt;=TODAY()+7,"Due soon","Scheduled")))))</x:f>
      </x:c>
      <x:c r="W173" s="31" t="str">
        <x:f t="shared" si="16">IF($C173="","",IF(OR($V173="Overdue",$V173="Due today",AND($T173&gt;=7,NOT(OR($A173="Rejected",$A173="Offer",$A173="Withdrawn")))),"Yes","No"))</x:f>
      </x:c>
      <x:c r="X173" s="31" t="str">
        <x:f t="shared" si="17">IF($C173="","",IF(OR($A173="Rejected",$A173="Offer",$A173="Withdrawn"),"Closed","Open"))</x:f>
      </x:c>
    </x:row>
    <x:row r="174" ht="19.5" customHeight="1">
      <x:c r="A174" s="31"/>
      <x:c r="B174" s="31"/>
      <x:c r="C174" s="31"/>
      <x:c r="D174" s="31"/>
      <x:c r="E174" s="31"/>
      <x:c r="F174" s="31"/>
      <x:c r="G174" s="31"/>
      <x:c r="H174" s="31"/>
      <x:c r="I174" s="31"/>
      <x:c r="J174" s="35"/>
      <x:c r="K174" s="35"/>
      <x:c r="L174" s="35" t="str">
        <x:f t="shared" si="12">IF($C174="","",IF(OR($A174="Rejected",$A174="Offer",$A174="Withdrawn"),"",IF($J174="","",$J174+7)))</x:f>
      </x:c>
      <x:c r="M174" s="31"/>
      <x:c r="N174" s="31"/>
      <x:c r="O174" s="31"/>
      <x:c r="P174" s="31"/>
      <x:c r="Q174" s="34"/>
      <x:c r="R174" s="31"/>
      <x:c r="S174" s="31"/>
      <x:c r="T174" s="36" t="str">
        <x:f t="shared" ca="1" si="13">IF($C174="","",IF($K174="","",TODAY()-$K174))</x:f>
      </x:c>
      <x:c r="U174" s="36" t="str">
        <x:f t="shared" ca="1" si="14">IF($C174="","",IF($J174="","",TODAY()-$J174))</x:f>
      </x:c>
      <x:c r="V174" s="31" t="str">
        <x:f t="shared" ca="1" si="15">IF($C174="","",IF($L174="","No follow-up set",IF($L174&lt;TODAY(),"Overdue",IF($L174=TODAY(),"Due today",IF($L174&lt;=TODAY()+7,"Due soon","Scheduled")))))</x:f>
      </x:c>
      <x:c r="W174" s="31" t="str">
        <x:f t="shared" si="16">IF($C174="","",IF(OR($V174="Overdue",$V174="Due today",AND($T174&gt;=7,NOT(OR($A174="Rejected",$A174="Offer",$A174="Withdrawn")))),"Yes","No"))</x:f>
      </x:c>
      <x:c r="X174" s="31" t="str">
        <x:f t="shared" si="17">IF($C174="","",IF(OR($A174="Rejected",$A174="Offer",$A174="Withdrawn"),"Closed","Open"))</x:f>
      </x:c>
    </x:row>
    <x:row r="175" ht="19.5" customHeight="1">
      <x:c r="A175" s="31"/>
      <x:c r="B175" s="31"/>
      <x:c r="C175" s="31"/>
      <x:c r="D175" s="31"/>
      <x:c r="E175" s="31"/>
      <x:c r="F175" s="31"/>
      <x:c r="G175" s="31"/>
      <x:c r="H175" s="31"/>
      <x:c r="I175" s="31"/>
      <x:c r="J175" s="35"/>
      <x:c r="K175" s="35"/>
      <x:c r="L175" s="35" t="str">
        <x:f t="shared" si="12">IF($C175="","",IF(OR($A175="Rejected",$A175="Offer",$A175="Withdrawn"),"",IF($J175="","",$J175+7)))</x:f>
      </x:c>
      <x:c r="M175" s="31"/>
      <x:c r="N175" s="31"/>
      <x:c r="O175" s="31"/>
      <x:c r="P175" s="31"/>
      <x:c r="Q175" s="34"/>
      <x:c r="R175" s="31"/>
      <x:c r="S175" s="31"/>
      <x:c r="T175" s="36" t="str">
        <x:f t="shared" ca="1" si="13">IF($C175="","",IF($K175="","",TODAY()-$K175))</x:f>
      </x:c>
      <x:c r="U175" s="36" t="str">
        <x:f t="shared" ca="1" si="14">IF($C175="","",IF($J175="","",TODAY()-$J175))</x:f>
      </x:c>
      <x:c r="V175" s="31" t="str">
        <x:f t="shared" ca="1" si="15">IF($C175="","",IF($L175="","No follow-up set",IF($L175&lt;TODAY(),"Overdue",IF($L175=TODAY(),"Due today",IF($L175&lt;=TODAY()+7,"Due soon","Scheduled")))))</x:f>
      </x:c>
      <x:c r="W175" s="31" t="str">
        <x:f t="shared" si="16">IF($C175="","",IF(OR($V175="Overdue",$V175="Due today",AND($T175&gt;=7,NOT(OR($A175="Rejected",$A175="Offer",$A175="Withdrawn")))),"Yes","No"))</x:f>
      </x:c>
      <x:c r="X175" s="31" t="str">
        <x:f t="shared" si="17">IF($C175="","",IF(OR($A175="Rejected",$A175="Offer",$A175="Withdrawn"),"Closed","Open"))</x:f>
      </x:c>
    </x:row>
    <x:row r="176" ht="19.5" customHeight="1">
      <x:c r="A176" s="31"/>
      <x:c r="B176" s="31"/>
      <x:c r="C176" s="31"/>
      <x:c r="D176" s="31"/>
      <x:c r="E176" s="31"/>
      <x:c r="F176" s="31"/>
      <x:c r="G176" s="31"/>
      <x:c r="H176" s="31"/>
      <x:c r="I176" s="31"/>
      <x:c r="J176" s="35"/>
      <x:c r="K176" s="35"/>
      <x:c r="L176" s="35" t="str">
        <x:f t="shared" si="12">IF($C176="","",IF(OR($A176="Rejected",$A176="Offer",$A176="Withdrawn"),"",IF($J176="","",$J176+7)))</x:f>
      </x:c>
      <x:c r="M176" s="31"/>
      <x:c r="N176" s="31"/>
      <x:c r="O176" s="31"/>
      <x:c r="P176" s="31"/>
      <x:c r="Q176" s="34"/>
      <x:c r="R176" s="31"/>
      <x:c r="S176" s="31"/>
      <x:c r="T176" s="36" t="str">
        <x:f t="shared" ca="1" si="13">IF($C176="","",IF($K176="","",TODAY()-$K176))</x:f>
      </x:c>
      <x:c r="U176" s="36" t="str">
        <x:f t="shared" ca="1" si="14">IF($C176="","",IF($J176="","",TODAY()-$J176))</x:f>
      </x:c>
      <x:c r="V176" s="31" t="str">
        <x:f t="shared" ca="1" si="15">IF($C176="","",IF($L176="","No follow-up set",IF($L176&lt;TODAY(),"Overdue",IF($L176=TODAY(),"Due today",IF($L176&lt;=TODAY()+7,"Due soon","Scheduled")))))</x:f>
      </x:c>
      <x:c r="W176" s="31" t="str">
        <x:f t="shared" si="16">IF($C176="","",IF(OR($V176="Overdue",$V176="Due today",AND($T176&gt;=7,NOT(OR($A176="Rejected",$A176="Offer",$A176="Withdrawn")))),"Yes","No"))</x:f>
      </x:c>
      <x:c r="X176" s="31" t="str">
        <x:f t="shared" si="17">IF($C176="","",IF(OR($A176="Rejected",$A176="Offer",$A176="Withdrawn"),"Closed","Open"))</x:f>
      </x:c>
    </x:row>
    <x:row r="177" ht="19.5" customHeight="1">
      <x:c r="A177" s="31"/>
      <x:c r="B177" s="31"/>
      <x:c r="C177" s="31"/>
      <x:c r="D177" s="31"/>
      <x:c r="E177" s="31"/>
      <x:c r="F177" s="31"/>
      <x:c r="G177" s="31"/>
      <x:c r="H177" s="31"/>
      <x:c r="I177" s="31"/>
      <x:c r="J177" s="35"/>
      <x:c r="K177" s="35"/>
      <x:c r="L177" s="35" t="str">
        <x:f t="shared" si="12">IF($C177="","",IF(OR($A177="Rejected",$A177="Offer",$A177="Withdrawn"),"",IF($J177="","",$J177+7)))</x:f>
      </x:c>
      <x:c r="M177" s="31"/>
      <x:c r="N177" s="31"/>
      <x:c r="O177" s="31"/>
      <x:c r="P177" s="31"/>
      <x:c r="Q177" s="34"/>
      <x:c r="R177" s="31"/>
      <x:c r="S177" s="31"/>
      <x:c r="T177" s="36" t="str">
        <x:f t="shared" ca="1" si="13">IF($C177="","",IF($K177="","",TODAY()-$K177))</x:f>
      </x:c>
      <x:c r="U177" s="36" t="str">
        <x:f t="shared" ca="1" si="14">IF($C177="","",IF($J177="","",TODAY()-$J177))</x:f>
      </x:c>
      <x:c r="V177" s="31" t="str">
        <x:f t="shared" ca="1" si="15">IF($C177="","",IF($L177="","No follow-up set",IF($L177&lt;TODAY(),"Overdue",IF($L177=TODAY(),"Due today",IF($L177&lt;=TODAY()+7,"Due soon","Scheduled")))))</x:f>
      </x:c>
      <x:c r="W177" s="31" t="str">
        <x:f t="shared" si="16">IF($C177="","",IF(OR($V177="Overdue",$V177="Due today",AND($T177&gt;=7,NOT(OR($A177="Rejected",$A177="Offer",$A177="Withdrawn")))),"Yes","No"))</x:f>
      </x:c>
      <x:c r="X177" s="31" t="str">
        <x:f t="shared" si="17">IF($C177="","",IF(OR($A177="Rejected",$A177="Offer",$A177="Withdrawn"),"Closed","Open"))</x:f>
      </x:c>
    </x:row>
    <x:row r="178" ht="19.5" customHeight="1">
      <x:c r="A178" s="31"/>
      <x:c r="B178" s="31"/>
      <x:c r="C178" s="31"/>
      <x:c r="D178" s="31"/>
      <x:c r="E178" s="31"/>
      <x:c r="F178" s="31"/>
      <x:c r="G178" s="31"/>
      <x:c r="H178" s="31"/>
      <x:c r="I178" s="31"/>
      <x:c r="J178" s="35"/>
      <x:c r="K178" s="35"/>
      <x:c r="L178" s="35" t="str">
        <x:f t="shared" si="12">IF($C178="","",IF(OR($A178="Rejected",$A178="Offer",$A178="Withdrawn"),"",IF($J178="","",$J178+7)))</x:f>
      </x:c>
      <x:c r="M178" s="31"/>
      <x:c r="N178" s="31"/>
      <x:c r="O178" s="31"/>
      <x:c r="P178" s="31"/>
      <x:c r="Q178" s="34"/>
      <x:c r="R178" s="31"/>
      <x:c r="S178" s="31"/>
      <x:c r="T178" s="36" t="str">
        <x:f t="shared" ca="1" si="13">IF($C178="","",IF($K178="","",TODAY()-$K178))</x:f>
      </x:c>
      <x:c r="U178" s="36" t="str">
        <x:f t="shared" ca="1" si="14">IF($C178="","",IF($J178="","",TODAY()-$J178))</x:f>
      </x:c>
      <x:c r="V178" s="31" t="str">
        <x:f t="shared" ca="1" si="15">IF($C178="","",IF($L178="","No follow-up set",IF($L178&lt;TODAY(),"Overdue",IF($L178=TODAY(),"Due today",IF($L178&lt;=TODAY()+7,"Due soon","Scheduled")))))</x:f>
      </x:c>
      <x:c r="W178" s="31" t="str">
        <x:f t="shared" si="16">IF($C178="","",IF(OR($V178="Overdue",$V178="Due today",AND($T178&gt;=7,NOT(OR($A178="Rejected",$A178="Offer",$A178="Withdrawn")))),"Yes","No"))</x:f>
      </x:c>
      <x:c r="X178" s="31" t="str">
        <x:f t="shared" si="17">IF($C178="","",IF(OR($A178="Rejected",$A178="Offer",$A178="Withdrawn"),"Closed","Open"))</x:f>
      </x:c>
    </x:row>
    <x:row r="179" ht="19.5" customHeight="1">
      <x:c r="A179" s="31"/>
      <x:c r="B179" s="31"/>
      <x:c r="C179" s="31"/>
      <x:c r="D179" s="31"/>
      <x:c r="E179" s="31"/>
      <x:c r="F179" s="31"/>
      <x:c r="G179" s="31"/>
      <x:c r="H179" s="31"/>
      <x:c r="I179" s="31"/>
      <x:c r="J179" s="35"/>
      <x:c r="K179" s="35"/>
      <x:c r="L179" s="35" t="str">
        <x:f t="shared" si="12">IF($C179="","",IF(OR($A179="Rejected",$A179="Offer",$A179="Withdrawn"),"",IF($J179="","",$J179+7)))</x:f>
      </x:c>
      <x:c r="M179" s="31"/>
      <x:c r="N179" s="31"/>
      <x:c r="O179" s="31"/>
      <x:c r="P179" s="31"/>
      <x:c r="Q179" s="34"/>
      <x:c r="R179" s="31"/>
      <x:c r="S179" s="31"/>
      <x:c r="T179" s="36" t="str">
        <x:f t="shared" ca="1" si="13">IF($C179="","",IF($K179="","",TODAY()-$K179))</x:f>
      </x:c>
      <x:c r="U179" s="36" t="str">
        <x:f t="shared" ca="1" si="14">IF($C179="","",IF($J179="","",TODAY()-$J179))</x:f>
      </x:c>
      <x:c r="V179" s="31" t="str">
        <x:f t="shared" ca="1" si="15">IF($C179="","",IF($L179="","No follow-up set",IF($L179&lt;TODAY(),"Overdue",IF($L179=TODAY(),"Due today",IF($L179&lt;=TODAY()+7,"Due soon","Scheduled")))))</x:f>
      </x:c>
      <x:c r="W179" s="31" t="str">
        <x:f t="shared" si="16">IF($C179="","",IF(OR($V179="Overdue",$V179="Due today",AND($T179&gt;=7,NOT(OR($A179="Rejected",$A179="Offer",$A179="Withdrawn")))),"Yes","No"))</x:f>
      </x:c>
      <x:c r="X179" s="31" t="str">
        <x:f t="shared" si="17">IF($C179="","",IF(OR($A179="Rejected",$A179="Offer",$A179="Withdrawn"),"Closed","Open"))</x:f>
      </x:c>
    </x:row>
    <x:row r="180" ht="19.5" customHeight="1">
      <x:c r="A180" s="31"/>
      <x:c r="B180" s="31"/>
      <x:c r="C180" s="31"/>
      <x:c r="D180" s="31"/>
      <x:c r="E180" s="31"/>
      <x:c r="F180" s="31"/>
      <x:c r="G180" s="31"/>
      <x:c r="H180" s="31"/>
      <x:c r="I180" s="31"/>
      <x:c r="J180" s="35"/>
      <x:c r="K180" s="35"/>
      <x:c r="L180" s="35" t="str">
        <x:f t="shared" si="12">IF($C180="","",IF(OR($A180="Rejected",$A180="Offer",$A180="Withdrawn"),"",IF($J180="","",$J180+7)))</x:f>
      </x:c>
      <x:c r="M180" s="31"/>
      <x:c r="N180" s="31"/>
      <x:c r="O180" s="31"/>
      <x:c r="P180" s="31"/>
      <x:c r="Q180" s="34"/>
      <x:c r="R180" s="31"/>
      <x:c r="S180" s="31"/>
      <x:c r="T180" s="36" t="str">
        <x:f t="shared" ca="1" si="13">IF($C180="","",IF($K180="","",TODAY()-$K180))</x:f>
      </x:c>
      <x:c r="U180" s="36" t="str">
        <x:f t="shared" ca="1" si="14">IF($C180="","",IF($J180="","",TODAY()-$J180))</x:f>
      </x:c>
      <x:c r="V180" s="31" t="str">
        <x:f t="shared" ca="1" si="15">IF($C180="","",IF($L180="","No follow-up set",IF($L180&lt;TODAY(),"Overdue",IF($L180=TODAY(),"Due today",IF($L180&lt;=TODAY()+7,"Due soon","Scheduled")))))</x:f>
      </x:c>
      <x:c r="W180" s="31" t="str">
        <x:f t="shared" si="16">IF($C180="","",IF(OR($V180="Overdue",$V180="Due today",AND($T180&gt;=7,NOT(OR($A180="Rejected",$A180="Offer",$A180="Withdrawn")))),"Yes","No"))</x:f>
      </x:c>
      <x:c r="X180" s="31" t="str">
        <x:f t="shared" si="17">IF($C180="","",IF(OR($A180="Rejected",$A180="Offer",$A180="Withdrawn"),"Closed","Open"))</x:f>
      </x:c>
    </x:row>
    <x:row r="181" ht="19.5" customHeight="1">
      <x:c r="A181" s="31"/>
      <x:c r="B181" s="31"/>
      <x:c r="C181" s="31"/>
      <x:c r="D181" s="31"/>
      <x:c r="E181" s="31"/>
      <x:c r="F181" s="31"/>
      <x:c r="G181" s="31"/>
      <x:c r="H181" s="31"/>
      <x:c r="I181" s="31"/>
      <x:c r="J181" s="35"/>
      <x:c r="K181" s="35"/>
      <x:c r="L181" s="35" t="str">
        <x:f t="shared" si="12">IF($C181="","",IF(OR($A181="Rejected",$A181="Offer",$A181="Withdrawn"),"",IF($J181="","",$J181+7)))</x:f>
      </x:c>
      <x:c r="M181" s="31"/>
      <x:c r="N181" s="31"/>
      <x:c r="O181" s="31"/>
      <x:c r="P181" s="31"/>
      <x:c r="Q181" s="34"/>
      <x:c r="R181" s="31"/>
      <x:c r="S181" s="31"/>
      <x:c r="T181" s="36" t="str">
        <x:f t="shared" ca="1" si="13">IF($C181="","",IF($K181="","",TODAY()-$K181))</x:f>
      </x:c>
      <x:c r="U181" s="36" t="str">
        <x:f t="shared" ca="1" si="14">IF($C181="","",IF($J181="","",TODAY()-$J181))</x:f>
      </x:c>
      <x:c r="V181" s="31" t="str">
        <x:f t="shared" ca="1" si="15">IF($C181="","",IF($L181="","No follow-up set",IF($L181&lt;TODAY(),"Overdue",IF($L181=TODAY(),"Due today",IF($L181&lt;=TODAY()+7,"Due soon","Scheduled")))))</x:f>
      </x:c>
      <x:c r="W181" s="31" t="str">
        <x:f t="shared" si="16">IF($C181="","",IF(OR($V181="Overdue",$V181="Due today",AND($T181&gt;=7,NOT(OR($A181="Rejected",$A181="Offer",$A181="Withdrawn")))),"Yes","No"))</x:f>
      </x:c>
      <x:c r="X181" s="31" t="str">
        <x:f t="shared" si="17">IF($C181="","",IF(OR($A181="Rejected",$A181="Offer",$A181="Withdrawn"),"Closed","Open"))</x:f>
      </x:c>
    </x:row>
    <x:row r="182" ht="19.5" customHeight="1">
      <x:c r="A182" s="31"/>
      <x:c r="B182" s="31"/>
      <x:c r="C182" s="31"/>
      <x:c r="D182" s="31"/>
      <x:c r="E182" s="31"/>
      <x:c r="F182" s="31"/>
      <x:c r="G182" s="31"/>
      <x:c r="H182" s="31"/>
      <x:c r="I182" s="31"/>
      <x:c r="J182" s="35"/>
      <x:c r="K182" s="35"/>
      <x:c r="L182" s="35" t="str">
        <x:f t="shared" si="12">IF($C182="","",IF(OR($A182="Rejected",$A182="Offer",$A182="Withdrawn"),"",IF($J182="","",$J182+7)))</x:f>
      </x:c>
      <x:c r="M182" s="31"/>
      <x:c r="N182" s="31"/>
      <x:c r="O182" s="31"/>
      <x:c r="P182" s="31"/>
      <x:c r="Q182" s="34"/>
      <x:c r="R182" s="31"/>
      <x:c r="S182" s="31"/>
      <x:c r="T182" s="36" t="str">
        <x:f t="shared" ca="1" si="13">IF($C182="","",IF($K182="","",TODAY()-$K182))</x:f>
      </x:c>
      <x:c r="U182" s="36" t="str">
        <x:f t="shared" ca="1" si="14">IF($C182="","",IF($J182="","",TODAY()-$J182))</x:f>
      </x:c>
      <x:c r="V182" s="31" t="str">
        <x:f t="shared" ca="1" si="15">IF($C182="","",IF($L182="","No follow-up set",IF($L182&lt;TODAY(),"Overdue",IF($L182=TODAY(),"Due today",IF($L182&lt;=TODAY()+7,"Due soon","Scheduled")))))</x:f>
      </x:c>
      <x:c r="W182" s="31" t="str">
        <x:f t="shared" si="16">IF($C182="","",IF(OR($V182="Overdue",$V182="Due today",AND($T182&gt;=7,NOT(OR($A182="Rejected",$A182="Offer",$A182="Withdrawn")))),"Yes","No"))</x:f>
      </x:c>
      <x:c r="X182" s="31" t="str">
        <x:f t="shared" si="17">IF($C182="","",IF(OR($A182="Rejected",$A182="Offer",$A182="Withdrawn"),"Closed","Open"))</x:f>
      </x:c>
    </x:row>
    <x:row r="183" ht="19.5" customHeight="1">
      <x:c r="A183" s="31"/>
      <x:c r="B183" s="31"/>
      <x:c r="C183" s="31"/>
      <x:c r="D183" s="31"/>
      <x:c r="E183" s="31"/>
      <x:c r="F183" s="31"/>
      <x:c r="G183" s="31"/>
      <x:c r="H183" s="31"/>
      <x:c r="I183" s="31"/>
      <x:c r="J183" s="35"/>
      <x:c r="K183" s="35"/>
      <x:c r="L183" s="35" t="str">
        <x:f t="shared" si="12">IF($C183="","",IF(OR($A183="Rejected",$A183="Offer",$A183="Withdrawn"),"",IF($J183="","",$J183+7)))</x:f>
      </x:c>
      <x:c r="M183" s="31"/>
      <x:c r="N183" s="31"/>
      <x:c r="O183" s="31"/>
      <x:c r="P183" s="31"/>
      <x:c r="Q183" s="34"/>
      <x:c r="R183" s="31"/>
      <x:c r="S183" s="31"/>
      <x:c r="T183" s="36" t="str">
        <x:f t="shared" ca="1" si="13">IF($C183="","",IF($K183="","",TODAY()-$K183))</x:f>
      </x:c>
      <x:c r="U183" s="36" t="str">
        <x:f t="shared" ca="1" si="14">IF($C183="","",IF($J183="","",TODAY()-$J183))</x:f>
      </x:c>
      <x:c r="V183" s="31" t="str">
        <x:f t="shared" ca="1" si="15">IF($C183="","",IF($L183="","No follow-up set",IF($L183&lt;TODAY(),"Overdue",IF($L183=TODAY(),"Due today",IF($L183&lt;=TODAY()+7,"Due soon","Scheduled")))))</x:f>
      </x:c>
      <x:c r="W183" s="31" t="str">
        <x:f t="shared" si="16">IF($C183="","",IF(OR($V183="Overdue",$V183="Due today",AND($T183&gt;=7,NOT(OR($A183="Rejected",$A183="Offer",$A183="Withdrawn")))),"Yes","No"))</x:f>
      </x:c>
      <x:c r="X183" s="31" t="str">
        <x:f t="shared" si="17">IF($C183="","",IF(OR($A183="Rejected",$A183="Offer",$A183="Withdrawn"),"Closed","Open"))</x:f>
      </x:c>
    </x:row>
    <x:row r="184" ht="19.5" customHeight="1">
      <x:c r="A184" s="31"/>
      <x:c r="B184" s="31"/>
      <x:c r="C184" s="31"/>
      <x:c r="D184" s="31"/>
      <x:c r="E184" s="31"/>
      <x:c r="F184" s="31"/>
      <x:c r="G184" s="31"/>
      <x:c r="H184" s="31"/>
      <x:c r="I184" s="31"/>
      <x:c r="J184" s="35"/>
      <x:c r="K184" s="35"/>
      <x:c r="L184" s="35" t="str">
        <x:f t="shared" si="12">IF($C184="","",IF(OR($A184="Rejected",$A184="Offer",$A184="Withdrawn"),"",IF($J184="","",$J184+7)))</x:f>
      </x:c>
      <x:c r="M184" s="31"/>
      <x:c r="N184" s="31"/>
      <x:c r="O184" s="31"/>
      <x:c r="P184" s="31"/>
      <x:c r="Q184" s="34"/>
      <x:c r="R184" s="31"/>
      <x:c r="S184" s="31"/>
      <x:c r="T184" s="36" t="str">
        <x:f t="shared" ca="1" si="13">IF($C184="","",IF($K184="","",TODAY()-$K184))</x:f>
      </x:c>
      <x:c r="U184" s="36" t="str">
        <x:f t="shared" ca="1" si="14">IF($C184="","",IF($J184="","",TODAY()-$J184))</x:f>
      </x:c>
      <x:c r="V184" s="31" t="str">
        <x:f t="shared" ca="1" si="15">IF($C184="","",IF($L184="","No follow-up set",IF($L184&lt;TODAY(),"Overdue",IF($L184=TODAY(),"Due today",IF($L184&lt;=TODAY()+7,"Due soon","Scheduled")))))</x:f>
      </x:c>
      <x:c r="W184" s="31" t="str">
        <x:f t="shared" si="16">IF($C184="","",IF(OR($V184="Overdue",$V184="Due today",AND($T184&gt;=7,NOT(OR($A184="Rejected",$A184="Offer",$A184="Withdrawn")))),"Yes","No"))</x:f>
      </x:c>
      <x:c r="X184" s="31" t="str">
        <x:f t="shared" si="17">IF($C184="","",IF(OR($A184="Rejected",$A184="Offer",$A184="Withdrawn"),"Closed","Open"))</x:f>
      </x:c>
    </x:row>
    <x:row r="185" ht="19.5" customHeight="1">
      <x:c r="A185" s="31"/>
      <x:c r="B185" s="31"/>
      <x:c r="C185" s="31"/>
      <x:c r="D185" s="31"/>
      <x:c r="E185" s="31"/>
      <x:c r="F185" s="31"/>
      <x:c r="G185" s="31"/>
      <x:c r="H185" s="31"/>
      <x:c r="I185" s="31"/>
      <x:c r="J185" s="35"/>
      <x:c r="K185" s="35"/>
      <x:c r="L185" s="35" t="str">
        <x:f t="shared" si="12">IF($C185="","",IF(OR($A185="Rejected",$A185="Offer",$A185="Withdrawn"),"",IF($J185="","",$J185+7)))</x:f>
      </x:c>
      <x:c r="M185" s="31"/>
      <x:c r="N185" s="31"/>
      <x:c r="O185" s="31"/>
      <x:c r="P185" s="31"/>
      <x:c r="Q185" s="34"/>
      <x:c r="R185" s="31"/>
      <x:c r="S185" s="31"/>
      <x:c r="T185" s="36" t="str">
        <x:f t="shared" ca="1" si="13">IF($C185="","",IF($K185="","",TODAY()-$K185))</x:f>
      </x:c>
      <x:c r="U185" s="36" t="str">
        <x:f t="shared" ca="1" si="14">IF($C185="","",IF($J185="","",TODAY()-$J185))</x:f>
      </x:c>
      <x:c r="V185" s="31" t="str">
        <x:f t="shared" ca="1" si="15">IF($C185="","",IF($L185="","No follow-up set",IF($L185&lt;TODAY(),"Overdue",IF($L185=TODAY(),"Due today",IF($L185&lt;=TODAY()+7,"Due soon","Scheduled")))))</x:f>
      </x:c>
      <x:c r="W185" s="31" t="str">
        <x:f t="shared" si="16">IF($C185="","",IF(OR($V185="Overdue",$V185="Due today",AND($T185&gt;=7,NOT(OR($A185="Rejected",$A185="Offer",$A185="Withdrawn")))),"Yes","No"))</x:f>
      </x:c>
      <x:c r="X185" s="31" t="str">
        <x:f t="shared" si="17">IF($C185="","",IF(OR($A185="Rejected",$A185="Offer",$A185="Withdrawn"),"Closed","Open"))</x:f>
      </x:c>
    </x:row>
    <x:row r="186" ht="19.5" customHeight="1">
      <x:c r="A186" s="31"/>
      <x:c r="B186" s="31"/>
      <x:c r="C186" s="31"/>
      <x:c r="D186" s="31"/>
      <x:c r="E186" s="31"/>
      <x:c r="F186" s="31"/>
      <x:c r="G186" s="31"/>
      <x:c r="H186" s="31"/>
      <x:c r="I186" s="31"/>
      <x:c r="J186" s="35"/>
      <x:c r="K186" s="35"/>
      <x:c r="L186" s="35" t="str">
        <x:f t="shared" si="12">IF($C186="","",IF(OR($A186="Rejected",$A186="Offer",$A186="Withdrawn"),"",IF($J186="","",$J186+7)))</x:f>
      </x:c>
      <x:c r="M186" s="31"/>
      <x:c r="N186" s="31"/>
      <x:c r="O186" s="31"/>
      <x:c r="P186" s="31"/>
      <x:c r="Q186" s="34"/>
      <x:c r="R186" s="31"/>
      <x:c r="S186" s="31"/>
      <x:c r="T186" s="36" t="str">
        <x:f t="shared" ca="1" si="13">IF($C186="","",IF($K186="","",TODAY()-$K186))</x:f>
      </x:c>
      <x:c r="U186" s="36" t="str">
        <x:f t="shared" ca="1" si="14">IF($C186="","",IF($J186="","",TODAY()-$J186))</x:f>
      </x:c>
      <x:c r="V186" s="31" t="str">
        <x:f t="shared" ca="1" si="15">IF($C186="","",IF($L186="","No follow-up set",IF($L186&lt;TODAY(),"Overdue",IF($L186=TODAY(),"Due today",IF($L186&lt;=TODAY()+7,"Due soon","Scheduled")))))</x:f>
      </x:c>
      <x:c r="W186" s="31" t="str">
        <x:f t="shared" si="16">IF($C186="","",IF(OR($V186="Overdue",$V186="Due today",AND($T186&gt;=7,NOT(OR($A186="Rejected",$A186="Offer",$A186="Withdrawn")))),"Yes","No"))</x:f>
      </x:c>
      <x:c r="X186" s="31" t="str">
        <x:f t="shared" si="17">IF($C186="","",IF(OR($A186="Rejected",$A186="Offer",$A186="Withdrawn"),"Closed","Open"))</x:f>
      </x:c>
    </x:row>
    <x:row r="187" ht="19.5" customHeight="1">
      <x:c r="A187" s="31"/>
      <x:c r="B187" s="31"/>
      <x:c r="C187" s="31"/>
      <x:c r="D187" s="31"/>
      <x:c r="E187" s="31"/>
      <x:c r="F187" s="31"/>
      <x:c r="G187" s="31"/>
      <x:c r="H187" s="31"/>
      <x:c r="I187" s="31"/>
      <x:c r="J187" s="35"/>
      <x:c r="K187" s="35"/>
      <x:c r="L187" s="35" t="str">
        <x:f t="shared" si="12">IF($C187="","",IF(OR($A187="Rejected",$A187="Offer",$A187="Withdrawn"),"",IF($J187="","",$J187+7)))</x:f>
      </x:c>
      <x:c r="M187" s="31"/>
      <x:c r="N187" s="31"/>
      <x:c r="O187" s="31"/>
      <x:c r="P187" s="31"/>
      <x:c r="Q187" s="34"/>
      <x:c r="R187" s="31"/>
      <x:c r="S187" s="31"/>
      <x:c r="T187" s="36" t="str">
        <x:f t="shared" ca="1" si="13">IF($C187="","",IF($K187="","",TODAY()-$K187))</x:f>
      </x:c>
      <x:c r="U187" s="36" t="str">
        <x:f t="shared" ca="1" si="14">IF($C187="","",IF($J187="","",TODAY()-$J187))</x:f>
      </x:c>
      <x:c r="V187" s="31" t="str">
        <x:f t="shared" ca="1" si="15">IF($C187="","",IF($L187="","No follow-up set",IF($L187&lt;TODAY(),"Overdue",IF($L187=TODAY(),"Due today",IF($L187&lt;=TODAY()+7,"Due soon","Scheduled")))))</x:f>
      </x:c>
      <x:c r="W187" s="31" t="str">
        <x:f t="shared" si="16">IF($C187="","",IF(OR($V187="Overdue",$V187="Due today",AND($T187&gt;=7,NOT(OR($A187="Rejected",$A187="Offer",$A187="Withdrawn")))),"Yes","No"))</x:f>
      </x:c>
      <x:c r="X187" s="31" t="str">
        <x:f t="shared" si="17">IF($C187="","",IF(OR($A187="Rejected",$A187="Offer",$A187="Withdrawn"),"Closed","Open"))</x:f>
      </x:c>
    </x:row>
    <x:row r="188" ht="19.5" customHeight="1">
      <x:c r="A188" s="31"/>
      <x:c r="B188" s="31"/>
      <x:c r="C188" s="31"/>
      <x:c r="D188" s="31"/>
      <x:c r="E188" s="31"/>
      <x:c r="F188" s="31"/>
      <x:c r="G188" s="31"/>
      <x:c r="H188" s="31"/>
      <x:c r="I188" s="31"/>
      <x:c r="J188" s="35"/>
      <x:c r="K188" s="35"/>
      <x:c r="L188" s="35" t="str">
        <x:f t="shared" si="12">IF($C188="","",IF(OR($A188="Rejected",$A188="Offer",$A188="Withdrawn"),"",IF($J188="","",$J188+7)))</x:f>
      </x:c>
      <x:c r="M188" s="31"/>
      <x:c r="N188" s="31"/>
      <x:c r="O188" s="31"/>
      <x:c r="P188" s="31"/>
      <x:c r="Q188" s="34"/>
      <x:c r="R188" s="31"/>
      <x:c r="S188" s="31"/>
      <x:c r="T188" s="36" t="str">
        <x:f t="shared" ca="1" si="13">IF($C188="","",IF($K188="","",TODAY()-$K188))</x:f>
      </x:c>
      <x:c r="U188" s="36" t="str">
        <x:f t="shared" ca="1" si="14">IF($C188="","",IF($J188="","",TODAY()-$J188))</x:f>
      </x:c>
      <x:c r="V188" s="31" t="str">
        <x:f t="shared" ca="1" si="15">IF($C188="","",IF($L188="","No follow-up set",IF($L188&lt;TODAY(),"Overdue",IF($L188=TODAY(),"Due today",IF($L188&lt;=TODAY()+7,"Due soon","Scheduled")))))</x:f>
      </x:c>
      <x:c r="W188" s="31" t="str">
        <x:f t="shared" si="16">IF($C188="","",IF(OR($V188="Overdue",$V188="Due today",AND($T188&gt;=7,NOT(OR($A188="Rejected",$A188="Offer",$A188="Withdrawn")))),"Yes","No"))</x:f>
      </x:c>
      <x:c r="X188" s="31" t="str">
        <x:f t="shared" si="17">IF($C188="","",IF(OR($A188="Rejected",$A188="Offer",$A188="Withdrawn"),"Closed","Open"))</x:f>
      </x:c>
    </x:row>
    <x:row r="189" ht="19.5" customHeight="1">
      <x:c r="A189" s="31"/>
      <x:c r="B189" s="31"/>
      <x:c r="C189" s="31"/>
      <x:c r="D189" s="31"/>
      <x:c r="E189" s="31"/>
      <x:c r="F189" s="31"/>
      <x:c r="G189" s="31"/>
      <x:c r="H189" s="31"/>
      <x:c r="I189" s="31"/>
      <x:c r="J189" s="35"/>
      <x:c r="K189" s="35"/>
      <x:c r="L189" s="35" t="str">
        <x:f t="shared" si="12">IF($C189="","",IF(OR($A189="Rejected",$A189="Offer",$A189="Withdrawn"),"",IF($J189="","",$J189+7)))</x:f>
      </x:c>
      <x:c r="M189" s="31"/>
      <x:c r="N189" s="31"/>
      <x:c r="O189" s="31"/>
      <x:c r="P189" s="31"/>
      <x:c r="Q189" s="34"/>
      <x:c r="R189" s="31"/>
      <x:c r="S189" s="31"/>
      <x:c r="T189" s="36" t="str">
        <x:f t="shared" ca="1" si="13">IF($C189="","",IF($K189="","",TODAY()-$K189))</x:f>
      </x:c>
      <x:c r="U189" s="36" t="str">
        <x:f t="shared" ca="1" si="14">IF($C189="","",IF($J189="","",TODAY()-$J189))</x:f>
      </x:c>
      <x:c r="V189" s="31" t="str">
        <x:f t="shared" ca="1" si="15">IF($C189="","",IF($L189="","No follow-up set",IF($L189&lt;TODAY(),"Overdue",IF($L189=TODAY(),"Due today",IF($L189&lt;=TODAY()+7,"Due soon","Scheduled")))))</x:f>
      </x:c>
      <x:c r="W189" s="31" t="str">
        <x:f t="shared" si="16">IF($C189="","",IF(OR($V189="Overdue",$V189="Due today",AND($T189&gt;=7,NOT(OR($A189="Rejected",$A189="Offer",$A189="Withdrawn")))),"Yes","No"))</x:f>
      </x:c>
      <x:c r="X189" s="31" t="str">
        <x:f t="shared" si="17">IF($C189="","",IF(OR($A189="Rejected",$A189="Offer",$A189="Withdrawn"),"Closed","Open"))</x:f>
      </x:c>
    </x:row>
    <x:row r="190" ht="19.5" customHeight="1">
      <x:c r="A190" s="31"/>
      <x:c r="B190" s="31"/>
      <x:c r="C190" s="31"/>
      <x:c r="D190" s="31"/>
      <x:c r="E190" s="31"/>
      <x:c r="F190" s="31"/>
      <x:c r="G190" s="31"/>
      <x:c r="H190" s="31"/>
      <x:c r="I190" s="31"/>
      <x:c r="J190" s="35"/>
      <x:c r="K190" s="35"/>
      <x:c r="L190" s="35" t="str">
        <x:f t="shared" si="12">IF($C190="","",IF(OR($A190="Rejected",$A190="Offer",$A190="Withdrawn"),"",IF($J190="","",$J190+7)))</x:f>
      </x:c>
      <x:c r="M190" s="31"/>
      <x:c r="N190" s="31"/>
      <x:c r="O190" s="31"/>
      <x:c r="P190" s="31"/>
      <x:c r="Q190" s="34"/>
      <x:c r="R190" s="31"/>
      <x:c r="S190" s="31"/>
      <x:c r="T190" s="36" t="str">
        <x:f t="shared" ca="1" si="13">IF($C190="","",IF($K190="","",TODAY()-$K190))</x:f>
      </x:c>
      <x:c r="U190" s="36" t="str">
        <x:f t="shared" ca="1" si="14">IF($C190="","",IF($J190="","",TODAY()-$J190))</x:f>
      </x:c>
      <x:c r="V190" s="31" t="str">
        <x:f t="shared" ca="1" si="15">IF($C190="","",IF($L190="","No follow-up set",IF($L190&lt;TODAY(),"Overdue",IF($L190=TODAY(),"Due today",IF($L190&lt;=TODAY()+7,"Due soon","Scheduled")))))</x:f>
      </x:c>
      <x:c r="W190" s="31" t="str">
        <x:f t="shared" si="16">IF($C190="","",IF(OR($V190="Overdue",$V190="Due today",AND($T190&gt;=7,NOT(OR($A190="Rejected",$A190="Offer",$A190="Withdrawn")))),"Yes","No"))</x:f>
      </x:c>
      <x:c r="X190" s="31" t="str">
        <x:f t="shared" si="17">IF($C190="","",IF(OR($A190="Rejected",$A190="Offer",$A190="Withdrawn"),"Closed","Open"))</x:f>
      </x:c>
    </x:row>
    <x:row r="191" ht="19.5" customHeight="1">
      <x:c r="A191" s="31"/>
      <x:c r="B191" s="31"/>
      <x:c r="C191" s="31"/>
      <x:c r="D191" s="31"/>
      <x:c r="E191" s="31"/>
      <x:c r="F191" s="31"/>
      <x:c r="G191" s="31"/>
      <x:c r="H191" s="31"/>
      <x:c r="I191" s="31"/>
      <x:c r="J191" s="35"/>
      <x:c r="K191" s="35"/>
      <x:c r="L191" s="35" t="str">
        <x:f t="shared" si="12">IF($C191="","",IF(OR($A191="Rejected",$A191="Offer",$A191="Withdrawn"),"",IF($J191="","",$J191+7)))</x:f>
      </x:c>
      <x:c r="M191" s="31"/>
      <x:c r="N191" s="31"/>
      <x:c r="O191" s="31"/>
      <x:c r="P191" s="31"/>
      <x:c r="Q191" s="34"/>
      <x:c r="R191" s="31"/>
      <x:c r="S191" s="31"/>
      <x:c r="T191" s="36" t="str">
        <x:f t="shared" ca="1" si="13">IF($C191="","",IF($K191="","",TODAY()-$K191))</x:f>
      </x:c>
      <x:c r="U191" s="36" t="str">
        <x:f t="shared" ca="1" si="14">IF($C191="","",IF($J191="","",TODAY()-$J191))</x:f>
      </x:c>
      <x:c r="V191" s="31" t="str">
        <x:f t="shared" ca="1" si="15">IF($C191="","",IF($L191="","No follow-up set",IF($L191&lt;TODAY(),"Overdue",IF($L191=TODAY(),"Due today",IF($L191&lt;=TODAY()+7,"Due soon","Scheduled")))))</x:f>
      </x:c>
      <x:c r="W191" s="31" t="str">
        <x:f t="shared" si="16">IF($C191="","",IF(OR($V191="Overdue",$V191="Due today",AND($T191&gt;=7,NOT(OR($A191="Rejected",$A191="Offer",$A191="Withdrawn")))),"Yes","No"))</x:f>
      </x:c>
      <x:c r="X191" s="31" t="str">
        <x:f t="shared" si="17">IF($C191="","",IF(OR($A191="Rejected",$A191="Offer",$A191="Withdrawn"),"Closed","Open"))</x:f>
      </x:c>
    </x:row>
    <x:row r="192" ht="19.5" customHeight="1">
      <x:c r="A192" s="31"/>
      <x:c r="B192" s="31"/>
      <x:c r="C192" s="31"/>
      <x:c r="D192" s="31"/>
      <x:c r="E192" s="31"/>
      <x:c r="F192" s="31"/>
      <x:c r="G192" s="31"/>
      <x:c r="H192" s="31"/>
      <x:c r="I192" s="31"/>
      <x:c r="J192" s="35"/>
      <x:c r="K192" s="35"/>
      <x:c r="L192" s="35" t="str">
        <x:f t="shared" si="12">IF($C192="","",IF(OR($A192="Rejected",$A192="Offer",$A192="Withdrawn"),"",IF($J192="","",$J192+7)))</x:f>
      </x:c>
      <x:c r="M192" s="31"/>
      <x:c r="N192" s="31"/>
      <x:c r="O192" s="31"/>
      <x:c r="P192" s="31"/>
      <x:c r="Q192" s="34"/>
      <x:c r="R192" s="31"/>
      <x:c r="S192" s="31"/>
      <x:c r="T192" s="36" t="str">
        <x:f t="shared" ca="1" si="13">IF($C192="","",IF($K192="","",TODAY()-$K192))</x:f>
      </x:c>
      <x:c r="U192" s="36" t="str">
        <x:f t="shared" ca="1" si="14">IF($C192="","",IF($J192="","",TODAY()-$J192))</x:f>
      </x:c>
      <x:c r="V192" s="31" t="str">
        <x:f t="shared" ca="1" si="15">IF($C192="","",IF($L192="","No follow-up set",IF($L192&lt;TODAY(),"Overdue",IF($L192=TODAY(),"Due today",IF($L192&lt;=TODAY()+7,"Due soon","Scheduled")))))</x:f>
      </x:c>
      <x:c r="W192" s="31" t="str">
        <x:f t="shared" si="16">IF($C192="","",IF(OR($V192="Overdue",$V192="Due today",AND($T192&gt;=7,NOT(OR($A192="Rejected",$A192="Offer",$A192="Withdrawn")))),"Yes","No"))</x:f>
      </x:c>
      <x:c r="X192" s="31" t="str">
        <x:f t="shared" si="17">IF($C192="","",IF(OR($A192="Rejected",$A192="Offer",$A192="Withdrawn"),"Closed","Open"))</x:f>
      </x:c>
    </x:row>
    <x:row r="193" ht="19.5" customHeight="1">
      <x:c r="A193" s="31"/>
      <x:c r="B193" s="31"/>
      <x:c r="C193" s="31"/>
      <x:c r="D193" s="31"/>
      <x:c r="E193" s="31"/>
      <x:c r="F193" s="31"/>
      <x:c r="G193" s="31"/>
      <x:c r="H193" s="31"/>
      <x:c r="I193" s="31"/>
      <x:c r="J193" s="35"/>
      <x:c r="K193" s="35"/>
      <x:c r="L193" s="35" t="str">
        <x:f t="shared" si="12">IF($C193="","",IF(OR($A193="Rejected",$A193="Offer",$A193="Withdrawn"),"",IF($J193="","",$J193+7)))</x:f>
      </x:c>
      <x:c r="M193" s="31"/>
      <x:c r="N193" s="31"/>
      <x:c r="O193" s="31"/>
      <x:c r="P193" s="31"/>
      <x:c r="Q193" s="34"/>
      <x:c r="R193" s="31"/>
      <x:c r="S193" s="31"/>
      <x:c r="T193" s="36" t="str">
        <x:f t="shared" ca="1" si="13">IF($C193="","",IF($K193="","",TODAY()-$K193))</x:f>
      </x:c>
      <x:c r="U193" s="36" t="str">
        <x:f t="shared" ca="1" si="14">IF($C193="","",IF($J193="","",TODAY()-$J193))</x:f>
      </x:c>
      <x:c r="V193" s="31" t="str">
        <x:f t="shared" ca="1" si="15">IF($C193="","",IF($L193="","No follow-up set",IF($L193&lt;TODAY(),"Overdue",IF($L193=TODAY(),"Due today",IF($L193&lt;=TODAY()+7,"Due soon","Scheduled")))))</x:f>
      </x:c>
      <x:c r="W193" s="31" t="str">
        <x:f t="shared" si="16">IF($C193="","",IF(OR($V193="Overdue",$V193="Due today",AND($T193&gt;=7,NOT(OR($A193="Rejected",$A193="Offer",$A193="Withdrawn")))),"Yes","No"))</x:f>
      </x:c>
      <x:c r="X193" s="31" t="str">
        <x:f t="shared" si="17">IF($C193="","",IF(OR($A193="Rejected",$A193="Offer",$A193="Withdrawn"),"Closed","Open"))</x:f>
      </x:c>
    </x:row>
    <x:row r="194" ht="19.5" customHeight="1">
      <x:c r="A194" s="31"/>
      <x:c r="B194" s="31"/>
      <x:c r="C194" s="31"/>
      <x:c r="D194" s="31"/>
      <x:c r="E194" s="31"/>
      <x:c r="F194" s="31"/>
      <x:c r="G194" s="31"/>
      <x:c r="H194" s="31"/>
      <x:c r="I194" s="31"/>
      <x:c r="J194" s="35"/>
      <x:c r="K194" s="35"/>
      <x:c r="L194" s="35" t="str">
        <x:f t="shared" ref="L194:L257" si="18">IF($C194="","",IF(OR($A194="Rejected",$A194="Offer",$A194="Withdrawn"),"",IF($J194="","",$J194+7)))</x:f>
      </x:c>
      <x:c r="M194" s="31"/>
      <x:c r="N194" s="31"/>
      <x:c r="O194" s="31"/>
      <x:c r="P194" s="31"/>
      <x:c r="Q194" s="34"/>
      <x:c r="R194" s="31"/>
      <x:c r="S194" s="31"/>
      <x:c r="T194" s="36" t="str">
        <x:f t="shared" ref="T194:T257" ca="1" si="19">IF($C194="","",IF($K194="","",TODAY()-$K194))</x:f>
      </x:c>
      <x:c r="U194" s="36" t="str">
        <x:f t="shared" ref="U194:U257" ca="1" si="20">IF($C194="","",IF($J194="","",TODAY()-$J194))</x:f>
      </x:c>
      <x:c r="V194" s="31" t="str">
        <x:f t="shared" ref="V194:V257" ca="1" si="21">IF($C194="","",IF($L194="","No follow-up set",IF($L194&lt;TODAY(),"Overdue",IF($L194=TODAY(),"Due today",IF($L194&lt;=TODAY()+7,"Due soon","Scheduled")))))</x:f>
      </x:c>
      <x:c r="W194" s="31" t="str">
        <x:f t="shared" ref="W194:W257" si="22">IF($C194="","",IF(OR($V194="Overdue",$V194="Due today",AND($T194&gt;=7,NOT(OR($A194="Rejected",$A194="Offer",$A194="Withdrawn")))),"Yes","No"))</x:f>
      </x:c>
      <x:c r="X194" s="31" t="str">
        <x:f t="shared" ref="X194:X257" si="23">IF($C194="","",IF(OR($A194="Rejected",$A194="Offer",$A194="Withdrawn"),"Closed","Open"))</x:f>
      </x:c>
    </x:row>
    <x:row r="195" ht="19.5" customHeight="1">
      <x:c r="A195" s="31"/>
      <x:c r="B195" s="31"/>
      <x:c r="C195" s="31"/>
      <x:c r="D195" s="31"/>
      <x:c r="E195" s="31"/>
      <x:c r="F195" s="31"/>
      <x:c r="G195" s="31"/>
      <x:c r="H195" s="31"/>
      <x:c r="I195" s="31"/>
      <x:c r="J195" s="35"/>
      <x:c r="K195" s="35"/>
      <x:c r="L195" s="35" t="str">
        <x:f t="shared" si="18">IF($C195="","",IF(OR($A195="Rejected",$A195="Offer",$A195="Withdrawn"),"",IF($J195="","",$J195+7)))</x:f>
      </x:c>
      <x:c r="M195" s="31"/>
      <x:c r="N195" s="31"/>
      <x:c r="O195" s="31"/>
      <x:c r="P195" s="31"/>
      <x:c r="Q195" s="34"/>
      <x:c r="R195" s="31"/>
      <x:c r="S195" s="31"/>
      <x:c r="T195" s="36" t="str">
        <x:f t="shared" ca="1" si="19">IF($C195="","",IF($K195="","",TODAY()-$K195))</x:f>
      </x:c>
      <x:c r="U195" s="36" t="str">
        <x:f t="shared" ca="1" si="20">IF($C195="","",IF($J195="","",TODAY()-$J195))</x:f>
      </x:c>
      <x:c r="V195" s="31" t="str">
        <x:f t="shared" ca="1" si="21">IF($C195="","",IF($L195="","No follow-up set",IF($L195&lt;TODAY(),"Overdue",IF($L195=TODAY(),"Due today",IF($L195&lt;=TODAY()+7,"Due soon","Scheduled")))))</x:f>
      </x:c>
      <x:c r="W195" s="31" t="str">
        <x:f t="shared" si="22">IF($C195="","",IF(OR($V195="Overdue",$V195="Due today",AND($T195&gt;=7,NOT(OR($A195="Rejected",$A195="Offer",$A195="Withdrawn")))),"Yes","No"))</x:f>
      </x:c>
      <x:c r="X195" s="31" t="str">
        <x:f t="shared" si="23">IF($C195="","",IF(OR($A195="Rejected",$A195="Offer",$A195="Withdrawn"),"Closed","Open"))</x:f>
      </x:c>
    </x:row>
    <x:row r="196" ht="19.5" customHeight="1">
      <x:c r="A196" s="31"/>
      <x:c r="B196" s="31"/>
      <x:c r="C196" s="31"/>
      <x:c r="D196" s="31"/>
      <x:c r="E196" s="31"/>
      <x:c r="F196" s="31"/>
      <x:c r="G196" s="31"/>
      <x:c r="H196" s="31"/>
      <x:c r="I196" s="31"/>
      <x:c r="J196" s="35"/>
      <x:c r="K196" s="35"/>
      <x:c r="L196" s="35" t="str">
        <x:f t="shared" si="18">IF($C196="","",IF(OR($A196="Rejected",$A196="Offer",$A196="Withdrawn"),"",IF($J196="","",$J196+7)))</x:f>
      </x:c>
      <x:c r="M196" s="31"/>
      <x:c r="N196" s="31"/>
      <x:c r="O196" s="31"/>
      <x:c r="P196" s="31"/>
      <x:c r="Q196" s="34"/>
      <x:c r="R196" s="31"/>
      <x:c r="S196" s="31"/>
      <x:c r="T196" s="36" t="str">
        <x:f t="shared" ca="1" si="19">IF($C196="","",IF($K196="","",TODAY()-$K196))</x:f>
      </x:c>
      <x:c r="U196" s="36" t="str">
        <x:f t="shared" ca="1" si="20">IF($C196="","",IF($J196="","",TODAY()-$J196))</x:f>
      </x:c>
      <x:c r="V196" s="31" t="str">
        <x:f t="shared" ca="1" si="21">IF($C196="","",IF($L196="","No follow-up set",IF($L196&lt;TODAY(),"Overdue",IF($L196=TODAY(),"Due today",IF($L196&lt;=TODAY()+7,"Due soon","Scheduled")))))</x:f>
      </x:c>
      <x:c r="W196" s="31" t="str">
        <x:f t="shared" si="22">IF($C196="","",IF(OR($V196="Overdue",$V196="Due today",AND($T196&gt;=7,NOT(OR($A196="Rejected",$A196="Offer",$A196="Withdrawn")))),"Yes","No"))</x:f>
      </x:c>
      <x:c r="X196" s="31" t="str">
        <x:f t="shared" si="23">IF($C196="","",IF(OR($A196="Rejected",$A196="Offer",$A196="Withdrawn"),"Closed","Open"))</x:f>
      </x:c>
    </x:row>
    <x:row r="197" ht="19.5" customHeight="1">
      <x:c r="A197" s="31"/>
      <x:c r="B197" s="31"/>
      <x:c r="C197" s="31"/>
      <x:c r="D197" s="31"/>
      <x:c r="E197" s="31"/>
      <x:c r="F197" s="31"/>
      <x:c r="G197" s="31"/>
      <x:c r="H197" s="31"/>
      <x:c r="I197" s="31"/>
      <x:c r="J197" s="35"/>
      <x:c r="K197" s="35"/>
      <x:c r="L197" s="35" t="str">
        <x:f t="shared" si="18">IF($C197="","",IF(OR($A197="Rejected",$A197="Offer",$A197="Withdrawn"),"",IF($J197="","",$J197+7)))</x:f>
      </x:c>
      <x:c r="M197" s="31"/>
      <x:c r="N197" s="31"/>
      <x:c r="O197" s="31"/>
      <x:c r="P197" s="31"/>
      <x:c r="Q197" s="34"/>
      <x:c r="R197" s="31"/>
      <x:c r="S197" s="31"/>
      <x:c r="T197" s="36" t="str">
        <x:f t="shared" ca="1" si="19">IF($C197="","",IF($K197="","",TODAY()-$K197))</x:f>
      </x:c>
      <x:c r="U197" s="36" t="str">
        <x:f t="shared" ca="1" si="20">IF($C197="","",IF($J197="","",TODAY()-$J197))</x:f>
      </x:c>
      <x:c r="V197" s="31" t="str">
        <x:f t="shared" ca="1" si="21">IF($C197="","",IF($L197="","No follow-up set",IF($L197&lt;TODAY(),"Overdue",IF($L197=TODAY(),"Due today",IF($L197&lt;=TODAY()+7,"Due soon","Scheduled")))))</x:f>
      </x:c>
      <x:c r="W197" s="31" t="str">
        <x:f t="shared" si="22">IF($C197="","",IF(OR($V197="Overdue",$V197="Due today",AND($T197&gt;=7,NOT(OR($A197="Rejected",$A197="Offer",$A197="Withdrawn")))),"Yes","No"))</x:f>
      </x:c>
      <x:c r="X197" s="31" t="str">
        <x:f t="shared" si="23">IF($C197="","",IF(OR($A197="Rejected",$A197="Offer",$A197="Withdrawn"),"Closed","Open"))</x:f>
      </x:c>
    </x:row>
    <x:row r="198" ht="19.5" customHeight="1">
      <x:c r="A198" s="31"/>
      <x:c r="B198" s="31"/>
      <x:c r="C198" s="31"/>
      <x:c r="D198" s="31"/>
      <x:c r="E198" s="31"/>
      <x:c r="F198" s="31"/>
      <x:c r="G198" s="31"/>
      <x:c r="H198" s="31"/>
      <x:c r="I198" s="31"/>
      <x:c r="J198" s="35"/>
      <x:c r="K198" s="35"/>
      <x:c r="L198" s="35" t="str">
        <x:f t="shared" si="18">IF($C198="","",IF(OR($A198="Rejected",$A198="Offer",$A198="Withdrawn"),"",IF($J198="","",$J198+7)))</x:f>
      </x:c>
      <x:c r="M198" s="31"/>
      <x:c r="N198" s="31"/>
      <x:c r="O198" s="31"/>
      <x:c r="P198" s="31"/>
      <x:c r="Q198" s="34"/>
      <x:c r="R198" s="31"/>
      <x:c r="S198" s="31"/>
      <x:c r="T198" s="36" t="str">
        <x:f t="shared" ca="1" si="19">IF($C198="","",IF($K198="","",TODAY()-$K198))</x:f>
      </x:c>
      <x:c r="U198" s="36" t="str">
        <x:f t="shared" ca="1" si="20">IF($C198="","",IF($J198="","",TODAY()-$J198))</x:f>
      </x:c>
      <x:c r="V198" s="31" t="str">
        <x:f t="shared" ca="1" si="21">IF($C198="","",IF($L198="","No follow-up set",IF($L198&lt;TODAY(),"Overdue",IF($L198=TODAY(),"Due today",IF($L198&lt;=TODAY()+7,"Due soon","Scheduled")))))</x:f>
      </x:c>
      <x:c r="W198" s="31" t="str">
        <x:f t="shared" si="22">IF($C198="","",IF(OR($V198="Overdue",$V198="Due today",AND($T198&gt;=7,NOT(OR($A198="Rejected",$A198="Offer",$A198="Withdrawn")))),"Yes","No"))</x:f>
      </x:c>
      <x:c r="X198" s="31" t="str">
        <x:f t="shared" si="23">IF($C198="","",IF(OR($A198="Rejected",$A198="Offer",$A198="Withdrawn"),"Closed","Open"))</x:f>
      </x:c>
    </x:row>
    <x:row r="199" ht="19.5" customHeight="1">
      <x:c r="A199" s="31"/>
      <x:c r="B199" s="31"/>
      <x:c r="C199" s="31"/>
      <x:c r="D199" s="31"/>
      <x:c r="E199" s="31"/>
      <x:c r="F199" s="31"/>
      <x:c r="G199" s="31"/>
      <x:c r="H199" s="31"/>
      <x:c r="I199" s="31"/>
      <x:c r="J199" s="35"/>
      <x:c r="K199" s="35"/>
      <x:c r="L199" s="35" t="str">
        <x:f t="shared" si="18">IF($C199="","",IF(OR($A199="Rejected",$A199="Offer",$A199="Withdrawn"),"",IF($J199="","",$J199+7)))</x:f>
      </x:c>
      <x:c r="M199" s="31"/>
      <x:c r="N199" s="31"/>
      <x:c r="O199" s="31"/>
      <x:c r="P199" s="31"/>
      <x:c r="Q199" s="34"/>
      <x:c r="R199" s="31"/>
      <x:c r="S199" s="31"/>
      <x:c r="T199" s="36" t="str">
        <x:f t="shared" ca="1" si="19">IF($C199="","",IF($K199="","",TODAY()-$K199))</x:f>
      </x:c>
      <x:c r="U199" s="36" t="str">
        <x:f t="shared" ca="1" si="20">IF($C199="","",IF($J199="","",TODAY()-$J199))</x:f>
      </x:c>
      <x:c r="V199" s="31" t="str">
        <x:f t="shared" ca="1" si="21">IF($C199="","",IF($L199="","No follow-up set",IF($L199&lt;TODAY(),"Overdue",IF($L199=TODAY(),"Due today",IF($L199&lt;=TODAY()+7,"Due soon","Scheduled")))))</x:f>
      </x:c>
      <x:c r="W199" s="31" t="str">
        <x:f t="shared" si="22">IF($C199="","",IF(OR($V199="Overdue",$V199="Due today",AND($T199&gt;=7,NOT(OR($A199="Rejected",$A199="Offer",$A199="Withdrawn")))),"Yes","No"))</x:f>
      </x:c>
      <x:c r="X199" s="31" t="str">
        <x:f t="shared" si="23">IF($C199="","",IF(OR($A199="Rejected",$A199="Offer",$A199="Withdrawn"),"Closed","Open"))</x:f>
      </x:c>
    </x:row>
    <x:row r="200" ht="19.5" customHeight="1">
      <x:c r="A200" s="31"/>
      <x:c r="B200" s="31"/>
      <x:c r="C200" s="31"/>
      <x:c r="D200" s="31"/>
      <x:c r="E200" s="31"/>
      <x:c r="F200" s="31"/>
      <x:c r="G200" s="31"/>
      <x:c r="H200" s="31"/>
      <x:c r="I200" s="31"/>
      <x:c r="J200" s="35"/>
      <x:c r="K200" s="35"/>
      <x:c r="L200" s="35" t="str">
        <x:f t="shared" si="18">IF($C200="","",IF(OR($A200="Rejected",$A200="Offer",$A200="Withdrawn"),"",IF($J200="","",$J200+7)))</x:f>
      </x:c>
      <x:c r="M200" s="31"/>
      <x:c r="N200" s="31"/>
      <x:c r="O200" s="31"/>
      <x:c r="P200" s="31"/>
      <x:c r="Q200" s="34"/>
      <x:c r="R200" s="31"/>
      <x:c r="S200" s="31"/>
      <x:c r="T200" s="36" t="str">
        <x:f t="shared" ca="1" si="19">IF($C200="","",IF($K200="","",TODAY()-$K200))</x:f>
      </x:c>
      <x:c r="U200" s="36" t="str">
        <x:f t="shared" ca="1" si="20">IF($C200="","",IF($J200="","",TODAY()-$J200))</x:f>
      </x:c>
      <x:c r="V200" s="31" t="str">
        <x:f t="shared" ca="1" si="21">IF($C200="","",IF($L200="","No follow-up set",IF($L200&lt;TODAY(),"Overdue",IF($L200=TODAY(),"Due today",IF($L200&lt;=TODAY()+7,"Due soon","Scheduled")))))</x:f>
      </x:c>
      <x:c r="W200" s="31" t="str">
        <x:f t="shared" si="22">IF($C200="","",IF(OR($V200="Overdue",$V200="Due today",AND($T200&gt;=7,NOT(OR($A200="Rejected",$A200="Offer",$A200="Withdrawn")))),"Yes","No"))</x:f>
      </x:c>
      <x:c r="X200" s="31" t="str">
        <x:f t="shared" si="23">IF($C200="","",IF(OR($A200="Rejected",$A200="Offer",$A200="Withdrawn"),"Closed","Open"))</x:f>
      </x:c>
    </x:row>
    <x:row r="201" ht="19.5" customHeight="1">
      <x:c r="A201" s="31"/>
      <x:c r="B201" s="31"/>
      <x:c r="C201" s="31"/>
      <x:c r="D201" s="31"/>
      <x:c r="E201" s="31"/>
      <x:c r="F201" s="31"/>
      <x:c r="G201" s="31"/>
      <x:c r="H201" s="31"/>
      <x:c r="I201" s="31"/>
      <x:c r="J201" s="35"/>
      <x:c r="K201" s="35"/>
      <x:c r="L201" s="35" t="str">
        <x:f t="shared" si="18">IF($C201="","",IF(OR($A201="Rejected",$A201="Offer",$A201="Withdrawn"),"",IF($J201="","",$J201+7)))</x:f>
      </x:c>
      <x:c r="M201" s="31"/>
      <x:c r="N201" s="31"/>
      <x:c r="O201" s="31"/>
      <x:c r="P201" s="31"/>
      <x:c r="Q201" s="34"/>
      <x:c r="R201" s="31"/>
      <x:c r="S201" s="31"/>
      <x:c r="T201" s="36" t="str">
        <x:f t="shared" ca="1" si="19">IF($C201="","",IF($K201="","",TODAY()-$K201))</x:f>
      </x:c>
      <x:c r="U201" s="36" t="str">
        <x:f t="shared" ca="1" si="20">IF($C201="","",IF($J201="","",TODAY()-$J201))</x:f>
      </x:c>
      <x:c r="V201" s="31" t="str">
        <x:f t="shared" ca="1" si="21">IF($C201="","",IF($L201="","No follow-up set",IF($L201&lt;TODAY(),"Overdue",IF($L201=TODAY(),"Due today",IF($L201&lt;=TODAY()+7,"Due soon","Scheduled")))))</x:f>
      </x:c>
      <x:c r="W201" s="31" t="str">
        <x:f t="shared" si="22">IF($C201="","",IF(OR($V201="Overdue",$V201="Due today",AND($T201&gt;=7,NOT(OR($A201="Rejected",$A201="Offer",$A201="Withdrawn")))),"Yes","No"))</x:f>
      </x:c>
      <x:c r="X201" s="31" t="str">
        <x:f t="shared" si="23">IF($C201="","",IF(OR($A201="Rejected",$A201="Offer",$A201="Withdrawn"),"Closed","Open"))</x:f>
      </x:c>
    </x:row>
    <x:row r="202" ht="19.5" customHeight="1">
      <x:c r="A202" s="31"/>
      <x:c r="B202" s="31"/>
      <x:c r="C202" s="31"/>
      <x:c r="D202" s="31"/>
      <x:c r="E202" s="31"/>
      <x:c r="F202" s="31"/>
      <x:c r="G202" s="31"/>
      <x:c r="H202" s="31"/>
      <x:c r="I202" s="31"/>
      <x:c r="J202" s="35"/>
      <x:c r="K202" s="35"/>
      <x:c r="L202" s="35" t="str">
        <x:f t="shared" si="18">IF($C202="","",IF(OR($A202="Rejected",$A202="Offer",$A202="Withdrawn"),"",IF($J202="","",$J202+7)))</x:f>
      </x:c>
      <x:c r="M202" s="31"/>
      <x:c r="N202" s="31"/>
      <x:c r="O202" s="31"/>
      <x:c r="P202" s="31"/>
      <x:c r="Q202" s="34"/>
      <x:c r="R202" s="31"/>
      <x:c r="S202" s="31"/>
      <x:c r="T202" s="36" t="str">
        <x:f t="shared" ca="1" si="19">IF($C202="","",IF($K202="","",TODAY()-$K202))</x:f>
      </x:c>
      <x:c r="U202" s="36" t="str">
        <x:f t="shared" ca="1" si="20">IF($C202="","",IF($J202="","",TODAY()-$J202))</x:f>
      </x:c>
      <x:c r="V202" s="31" t="str">
        <x:f t="shared" ca="1" si="21">IF($C202="","",IF($L202="","No follow-up set",IF($L202&lt;TODAY(),"Overdue",IF($L202=TODAY(),"Due today",IF($L202&lt;=TODAY()+7,"Due soon","Scheduled")))))</x:f>
      </x:c>
      <x:c r="W202" s="31" t="str">
        <x:f t="shared" si="22">IF($C202="","",IF(OR($V202="Overdue",$V202="Due today",AND($T202&gt;=7,NOT(OR($A202="Rejected",$A202="Offer",$A202="Withdrawn")))),"Yes","No"))</x:f>
      </x:c>
      <x:c r="X202" s="31" t="str">
        <x:f t="shared" si="23">IF($C202="","",IF(OR($A202="Rejected",$A202="Offer",$A202="Withdrawn"),"Closed","Open"))</x:f>
      </x:c>
    </x:row>
    <x:row r="203" ht="19.5" customHeight="1">
      <x:c r="A203" s="31"/>
      <x:c r="B203" s="31"/>
      <x:c r="C203" s="31"/>
      <x:c r="D203" s="31"/>
      <x:c r="E203" s="31"/>
      <x:c r="F203" s="31"/>
      <x:c r="G203" s="31"/>
      <x:c r="H203" s="31"/>
      <x:c r="I203" s="31"/>
      <x:c r="J203" s="35"/>
      <x:c r="K203" s="35"/>
      <x:c r="L203" s="35" t="str">
        <x:f t="shared" si="18">IF($C203="","",IF(OR($A203="Rejected",$A203="Offer",$A203="Withdrawn"),"",IF($J203="","",$J203+7)))</x:f>
      </x:c>
      <x:c r="M203" s="31"/>
      <x:c r="N203" s="31"/>
      <x:c r="O203" s="31"/>
      <x:c r="P203" s="31"/>
      <x:c r="Q203" s="34"/>
      <x:c r="R203" s="31"/>
      <x:c r="S203" s="31"/>
      <x:c r="T203" s="36" t="str">
        <x:f t="shared" ca="1" si="19">IF($C203="","",IF($K203="","",TODAY()-$K203))</x:f>
      </x:c>
      <x:c r="U203" s="36" t="str">
        <x:f t="shared" ca="1" si="20">IF($C203="","",IF($J203="","",TODAY()-$J203))</x:f>
      </x:c>
      <x:c r="V203" s="31" t="str">
        <x:f t="shared" ca="1" si="21">IF($C203="","",IF($L203="","No follow-up set",IF($L203&lt;TODAY(),"Overdue",IF($L203=TODAY(),"Due today",IF($L203&lt;=TODAY()+7,"Due soon","Scheduled")))))</x:f>
      </x:c>
      <x:c r="W203" s="31" t="str">
        <x:f t="shared" si="22">IF($C203="","",IF(OR($V203="Overdue",$V203="Due today",AND($T203&gt;=7,NOT(OR($A203="Rejected",$A203="Offer",$A203="Withdrawn")))),"Yes","No"))</x:f>
      </x:c>
      <x:c r="X203" s="31" t="str">
        <x:f t="shared" si="23">IF($C203="","",IF(OR($A203="Rejected",$A203="Offer",$A203="Withdrawn"),"Closed","Open"))</x:f>
      </x:c>
    </x:row>
    <x:row r="204" ht="19.5" customHeight="1">
      <x:c r="A204" s="31"/>
      <x:c r="B204" s="31"/>
      <x:c r="C204" s="31"/>
      <x:c r="D204" s="31"/>
      <x:c r="E204" s="31"/>
      <x:c r="F204" s="31"/>
      <x:c r="G204" s="31"/>
      <x:c r="H204" s="31"/>
      <x:c r="I204" s="31"/>
      <x:c r="J204" s="35"/>
      <x:c r="K204" s="35"/>
      <x:c r="L204" s="35" t="str">
        <x:f t="shared" si="18">IF($C204="","",IF(OR($A204="Rejected",$A204="Offer",$A204="Withdrawn"),"",IF($J204="","",$J204+7)))</x:f>
      </x:c>
      <x:c r="M204" s="31"/>
      <x:c r="N204" s="31"/>
      <x:c r="O204" s="31"/>
      <x:c r="P204" s="31"/>
      <x:c r="Q204" s="34"/>
      <x:c r="R204" s="31"/>
      <x:c r="S204" s="31"/>
      <x:c r="T204" s="36" t="str">
        <x:f t="shared" ca="1" si="19">IF($C204="","",IF($K204="","",TODAY()-$K204))</x:f>
      </x:c>
      <x:c r="U204" s="36" t="str">
        <x:f t="shared" ca="1" si="20">IF($C204="","",IF($J204="","",TODAY()-$J204))</x:f>
      </x:c>
      <x:c r="V204" s="31" t="str">
        <x:f t="shared" ca="1" si="21">IF($C204="","",IF($L204="","No follow-up set",IF($L204&lt;TODAY(),"Overdue",IF($L204=TODAY(),"Due today",IF($L204&lt;=TODAY()+7,"Due soon","Scheduled")))))</x:f>
      </x:c>
      <x:c r="W204" s="31" t="str">
        <x:f t="shared" si="22">IF($C204="","",IF(OR($V204="Overdue",$V204="Due today",AND($T204&gt;=7,NOT(OR($A204="Rejected",$A204="Offer",$A204="Withdrawn")))),"Yes","No"))</x:f>
      </x:c>
      <x:c r="X204" s="31" t="str">
        <x:f t="shared" si="23">IF($C204="","",IF(OR($A204="Rejected",$A204="Offer",$A204="Withdrawn"),"Closed","Open"))</x:f>
      </x:c>
    </x:row>
    <x:row r="205" ht="19.5" customHeight="1">
      <x:c r="A205" s="31"/>
      <x:c r="B205" s="31"/>
      <x:c r="C205" s="31"/>
      <x:c r="D205" s="31"/>
      <x:c r="E205" s="31"/>
      <x:c r="F205" s="31"/>
      <x:c r="G205" s="31"/>
      <x:c r="H205" s="31"/>
      <x:c r="I205" s="31"/>
      <x:c r="J205" s="35"/>
      <x:c r="K205" s="35"/>
      <x:c r="L205" s="35" t="str">
        <x:f t="shared" si="18">IF($C205="","",IF(OR($A205="Rejected",$A205="Offer",$A205="Withdrawn"),"",IF($J205="","",$J205+7)))</x:f>
      </x:c>
      <x:c r="M205" s="31"/>
      <x:c r="N205" s="31"/>
      <x:c r="O205" s="31"/>
      <x:c r="P205" s="31"/>
      <x:c r="Q205" s="34"/>
      <x:c r="R205" s="31"/>
      <x:c r="S205" s="31"/>
      <x:c r="T205" s="36" t="str">
        <x:f t="shared" ca="1" si="19">IF($C205="","",IF($K205="","",TODAY()-$K205))</x:f>
      </x:c>
      <x:c r="U205" s="36" t="str">
        <x:f t="shared" ca="1" si="20">IF($C205="","",IF($J205="","",TODAY()-$J205))</x:f>
      </x:c>
      <x:c r="V205" s="31" t="str">
        <x:f t="shared" ca="1" si="21">IF($C205="","",IF($L205="","No follow-up set",IF($L205&lt;TODAY(),"Overdue",IF($L205=TODAY(),"Due today",IF($L205&lt;=TODAY()+7,"Due soon","Scheduled")))))</x:f>
      </x:c>
      <x:c r="W205" s="31" t="str">
        <x:f t="shared" si="22">IF($C205="","",IF(OR($V205="Overdue",$V205="Due today",AND($T205&gt;=7,NOT(OR($A205="Rejected",$A205="Offer",$A205="Withdrawn")))),"Yes","No"))</x:f>
      </x:c>
      <x:c r="X205" s="31" t="str">
        <x:f t="shared" si="23">IF($C205="","",IF(OR($A205="Rejected",$A205="Offer",$A205="Withdrawn"),"Closed","Open"))</x:f>
      </x:c>
    </x:row>
    <x:row r="206" ht="19.5" customHeight="1">
      <x:c r="A206" s="31"/>
      <x:c r="B206" s="31"/>
      <x:c r="C206" s="31"/>
      <x:c r="D206" s="31"/>
      <x:c r="E206" s="31"/>
      <x:c r="F206" s="31"/>
      <x:c r="G206" s="31"/>
      <x:c r="H206" s="31"/>
      <x:c r="I206" s="31"/>
      <x:c r="J206" s="35"/>
      <x:c r="K206" s="35"/>
      <x:c r="L206" s="35" t="str">
        <x:f t="shared" si="18">IF($C206="","",IF(OR($A206="Rejected",$A206="Offer",$A206="Withdrawn"),"",IF($J206="","",$J206+7)))</x:f>
      </x:c>
      <x:c r="M206" s="31"/>
      <x:c r="N206" s="31"/>
      <x:c r="O206" s="31"/>
      <x:c r="P206" s="31"/>
      <x:c r="Q206" s="34"/>
      <x:c r="R206" s="31"/>
      <x:c r="S206" s="31"/>
      <x:c r="T206" s="36" t="str">
        <x:f t="shared" ca="1" si="19">IF($C206="","",IF($K206="","",TODAY()-$K206))</x:f>
      </x:c>
      <x:c r="U206" s="36" t="str">
        <x:f t="shared" ca="1" si="20">IF($C206="","",IF($J206="","",TODAY()-$J206))</x:f>
      </x:c>
      <x:c r="V206" s="31" t="str">
        <x:f t="shared" ca="1" si="21">IF($C206="","",IF($L206="","No follow-up set",IF($L206&lt;TODAY(),"Overdue",IF($L206=TODAY(),"Due today",IF($L206&lt;=TODAY()+7,"Due soon","Scheduled")))))</x:f>
      </x:c>
      <x:c r="W206" s="31" t="str">
        <x:f t="shared" si="22">IF($C206="","",IF(OR($V206="Overdue",$V206="Due today",AND($T206&gt;=7,NOT(OR($A206="Rejected",$A206="Offer",$A206="Withdrawn")))),"Yes","No"))</x:f>
      </x:c>
      <x:c r="X206" s="31" t="str">
        <x:f t="shared" si="23">IF($C206="","",IF(OR($A206="Rejected",$A206="Offer",$A206="Withdrawn"),"Closed","Open"))</x:f>
      </x:c>
    </x:row>
    <x:row r="207" ht="19.5" customHeight="1">
      <x:c r="A207" s="31"/>
      <x:c r="B207" s="31"/>
      <x:c r="C207" s="31"/>
      <x:c r="D207" s="31"/>
      <x:c r="E207" s="31"/>
      <x:c r="F207" s="31"/>
      <x:c r="G207" s="31"/>
      <x:c r="H207" s="31"/>
      <x:c r="I207" s="31"/>
      <x:c r="J207" s="35"/>
      <x:c r="K207" s="35"/>
      <x:c r="L207" s="35" t="str">
        <x:f t="shared" si="18">IF($C207="","",IF(OR($A207="Rejected",$A207="Offer",$A207="Withdrawn"),"",IF($J207="","",$J207+7)))</x:f>
      </x:c>
      <x:c r="M207" s="31"/>
      <x:c r="N207" s="31"/>
      <x:c r="O207" s="31"/>
      <x:c r="P207" s="31"/>
      <x:c r="Q207" s="34"/>
      <x:c r="R207" s="31"/>
      <x:c r="S207" s="31"/>
      <x:c r="T207" s="36" t="str">
        <x:f t="shared" ca="1" si="19">IF($C207="","",IF($K207="","",TODAY()-$K207))</x:f>
      </x:c>
      <x:c r="U207" s="36" t="str">
        <x:f t="shared" ca="1" si="20">IF($C207="","",IF($J207="","",TODAY()-$J207))</x:f>
      </x:c>
      <x:c r="V207" s="31" t="str">
        <x:f t="shared" ca="1" si="21">IF($C207="","",IF($L207="","No follow-up set",IF($L207&lt;TODAY(),"Overdue",IF($L207=TODAY(),"Due today",IF($L207&lt;=TODAY()+7,"Due soon","Scheduled")))))</x:f>
      </x:c>
      <x:c r="W207" s="31" t="str">
        <x:f t="shared" si="22">IF($C207="","",IF(OR($V207="Overdue",$V207="Due today",AND($T207&gt;=7,NOT(OR($A207="Rejected",$A207="Offer",$A207="Withdrawn")))),"Yes","No"))</x:f>
      </x:c>
      <x:c r="X207" s="31" t="str">
        <x:f t="shared" si="23">IF($C207="","",IF(OR($A207="Rejected",$A207="Offer",$A207="Withdrawn"),"Closed","Open"))</x:f>
      </x:c>
    </x:row>
    <x:row r="208" ht="19.5" customHeight="1">
      <x:c r="A208" s="31"/>
      <x:c r="B208" s="31"/>
      <x:c r="C208" s="31"/>
      <x:c r="D208" s="31"/>
      <x:c r="E208" s="31"/>
      <x:c r="F208" s="31"/>
      <x:c r="G208" s="31"/>
      <x:c r="H208" s="31"/>
      <x:c r="I208" s="31"/>
      <x:c r="J208" s="35"/>
      <x:c r="K208" s="35"/>
      <x:c r="L208" s="35" t="str">
        <x:f t="shared" si="18">IF($C208="","",IF(OR($A208="Rejected",$A208="Offer",$A208="Withdrawn"),"",IF($J208="","",$J208+7)))</x:f>
      </x:c>
      <x:c r="M208" s="31"/>
      <x:c r="N208" s="31"/>
      <x:c r="O208" s="31"/>
      <x:c r="P208" s="31"/>
      <x:c r="Q208" s="34"/>
      <x:c r="R208" s="31"/>
      <x:c r="S208" s="31"/>
      <x:c r="T208" s="36" t="str">
        <x:f t="shared" ca="1" si="19">IF($C208="","",IF($K208="","",TODAY()-$K208))</x:f>
      </x:c>
      <x:c r="U208" s="36" t="str">
        <x:f t="shared" ca="1" si="20">IF($C208="","",IF($J208="","",TODAY()-$J208))</x:f>
      </x:c>
      <x:c r="V208" s="31" t="str">
        <x:f t="shared" ca="1" si="21">IF($C208="","",IF($L208="","No follow-up set",IF($L208&lt;TODAY(),"Overdue",IF($L208=TODAY(),"Due today",IF($L208&lt;=TODAY()+7,"Due soon","Scheduled")))))</x:f>
      </x:c>
      <x:c r="W208" s="31" t="str">
        <x:f t="shared" si="22">IF($C208="","",IF(OR($V208="Overdue",$V208="Due today",AND($T208&gt;=7,NOT(OR($A208="Rejected",$A208="Offer",$A208="Withdrawn")))),"Yes","No"))</x:f>
      </x:c>
      <x:c r="X208" s="31" t="str">
        <x:f t="shared" si="23">IF($C208="","",IF(OR($A208="Rejected",$A208="Offer",$A208="Withdrawn"),"Closed","Open"))</x:f>
      </x:c>
    </x:row>
    <x:row r="209" ht="19.5" customHeight="1">
      <x:c r="A209" s="31"/>
      <x:c r="B209" s="31"/>
      <x:c r="C209" s="31"/>
      <x:c r="D209" s="31"/>
      <x:c r="E209" s="31"/>
      <x:c r="F209" s="31"/>
      <x:c r="G209" s="31"/>
      <x:c r="H209" s="31"/>
      <x:c r="I209" s="31"/>
      <x:c r="J209" s="35"/>
      <x:c r="K209" s="35"/>
      <x:c r="L209" s="35" t="str">
        <x:f t="shared" si="18">IF($C209="","",IF(OR($A209="Rejected",$A209="Offer",$A209="Withdrawn"),"",IF($J209="","",$J209+7)))</x:f>
      </x:c>
      <x:c r="M209" s="31"/>
      <x:c r="N209" s="31"/>
      <x:c r="O209" s="31"/>
      <x:c r="P209" s="31"/>
      <x:c r="Q209" s="34"/>
      <x:c r="R209" s="31"/>
      <x:c r="S209" s="31"/>
      <x:c r="T209" s="36" t="str">
        <x:f t="shared" ca="1" si="19">IF($C209="","",IF($K209="","",TODAY()-$K209))</x:f>
      </x:c>
      <x:c r="U209" s="36" t="str">
        <x:f t="shared" ca="1" si="20">IF($C209="","",IF($J209="","",TODAY()-$J209))</x:f>
      </x:c>
      <x:c r="V209" s="31" t="str">
        <x:f t="shared" ca="1" si="21">IF($C209="","",IF($L209="","No follow-up set",IF($L209&lt;TODAY(),"Overdue",IF($L209=TODAY(),"Due today",IF($L209&lt;=TODAY()+7,"Due soon","Scheduled")))))</x:f>
      </x:c>
      <x:c r="W209" s="31" t="str">
        <x:f t="shared" si="22">IF($C209="","",IF(OR($V209="Overdue",$V209="Due today",AND($T209&gt;=7,NOT(OR($A209="Rejected",$A209="Offer",$A209="Withdrawn")))),"Yes","No"))</x:f>
      </x:c>
      <x:c r="X209" s="31" t="str">
        <x:f t="shared" si="23">IF($C209="","",IF(OR($A209="Rejected",$A209="Offer",$A209="Withdrawn"),"Closed","Open"))</x:f>
      </x:c>
    </x:row>
    <x:row r="210" ht="19.5" customHeight="1">
      <x:c r="A210" s="31"/>
      <x:c r="B210" s="31"/>
      <x:c r="C210" s="31"/>
      <x:c r="D210" s="31"/>
      <x:c r="E210" s="31"/>
      <x:c r="F210" s="31"/>
      <x:c r="G210" s="31"/>
      <x:c r="H210" s="31"/>
      <x:c r="I210" s="31"/>
      <x:c r="J210" s="35"/>
      <x:c r="K210" s="35"/>
      <x:c r="L210" s="35" t="str">
        <x:f t="shared" si="18">IF($C210="","",IF(OR($A210="Rejected",$A210="Offer",$A210="Withdrawn"),"",IF($J210="","",$J210+7)))</x:f>
      </x:c>
      <x:c r="M210" s="31"/>
      <x:c r="N210" s="31"/>
      <x:c r="O210" s="31"/>
      <x:c r="P210" s="31"/>
      <x:c r="Q210" s="34"/>
      <x:c r="R210" s="31"/>
      <x:c r="S210" s="31"/>
      <x:c r="T210" s="36" t="str">
        <x:f t="shared" ca="1" si="19">IF($C210="","",IF($K210="","",TODAY()-$K210))</x:f>
      </x:c>
      <x:c r="U210" s="36" t="str">
        <x:f t="shared" ca="1" si="20">IF($C210="","",IF($J210="","",TODAY()-$J210))</x:f>
      </x:c>
      <x:c r="V210" s="31" t="str">
        <x:f t="shared" ca="1" si="21">IF($C210="","",IF($L210="","No follow-up set",IF($L210&lt;TODAY(),"Overdue",IF($L210=TODAY(),"Due today",IF($L210&lt;=TODAY()+7,"Due soon","Scheduled")))))</x:f>
      </x:c>
      <x:c r="W210" s="31" t="str">
        <x:f t="shared" si="22">IF($C210="","",IF(OR($V210="Overdue",$V210="Due today",AND($T210&gt;=7,NOT(OR($A210="Rejected",$A210="Offer",$A210="Withdrawn")))),"Yes","No"))</x:f>
      </x:c>
      <x:c r="X210" s="31" t="str">
        <x:f t="shared" si="23">IF($C210="","",IF(OR($A210="Rejected",$A210="Offer",$A210="Withdrawn"),"Closed","Open"))</x:f>
      </x:c>
    </x:row>
    <x:row r="211" ht="19.5" customHeight="1">
      <x:c r="A211" s="31"/>
      <x:c r="B211" s="31"/>
      <x:c r="C211" s="31"/>
      <x:c r="D211" s="31"/>
      <x:c r="E211" s="31"/>
      <x:c r="F211" s="31"/>
      <x:c r="G211" s="31"/>
      <x:c r="H211" s="31"/>
      <x:c r="I211" s="31"/>
      <x:c r="J211" s="35"/>
      <x:c r="K211" s="35"/>
      <x:c r="L211" s="35" t="str">
        <x:f t="shared" si="18">IF($C211="","",IF(OR($A211="Rejected",$A211="Offer",$A211="Withdrawn"),"",IF($J211="","",$J211+7)))</x:f>
      </x:c>
      <x:c r="M211" s="31"/>
      <x:c r="N211" s="31"/>
      <x:c r="O211" s="31"/>
      <x:c r="P211" s="31"/>
      <x:c r="Q211" s="34"/>
      <x:c r="R211" s="31"/>
      <x:c r="S211" s="31"/>
      <x:c r="T211" s="36" t="str">
        <x:f t="shared" ca="1" si="19">IF($C211="","",IF($K211="","",TODAY()-$K211))</x:f>
      </x:c>
      <x:c r="U211" s="36" t="str">
        <x:f t="shared" ca="1" si="20">IF($C211="","",IF($J211="","",TODAY()-$J211))</x:f>
      </x:c>
      <x:c r="V211" s="31" t="str">
        <x:f t="shared" ca="1" si="21">IF($C211="","",IF($L211="","No follow-up set",IF($L211&lt;TODAY(),"Overdue",IF($L211=TODAY(),"Due today",IF($L211&lt;=TODAY()+7,"Due soon","Scheduled")))))</x:f>
      </x:c>
      <x:c r="W211" s="31" t="str">
        <x:f t="shared" si="22">IF($C211="","",IF(OR($V211="Overdue",$V211="Due today",AND($T211&gt;=7,NOT(OR($A211="Rejected",$A211="Offer",$A211="Withdrawn")))),"Yes","No"))</x:f>
      </x:c>
      <x:c r="X211" s="31" t="str">
        <x:f t="shared" si="23">IF($C211="","",IF(OR($A211="Rejected",$A211="Offer",$A211="Withdrawn"),"Closed","Open"))</x:f>
      </x:c>
    </x:row>
    <x:row r="212" ht="19.5" customHeight="1">
      <x:c r="A212" s="31"/>
      <x:c r="B212" s="31"/>
      <x:c r="C212" s="31"/>
      <x:c r="D212" s="31"/>
      <x:c r="E212" s="31"/>
      <x:c r="F212" s="31"/>
      <x:c r="G212" s="31"/>
      <x:c r="H212" s="31"/>
      <x:c r="I212" s="31"/>
      <x:c r="J212" s="35"/>
      <x:c r="K212" s="35"/>
      <x:c r="L212" s="35" t="str">
        <x:f t="shared" si="18">IF($C212="","",IF(OR($A212="Rejected",$A212="Offer",$A212="Withdrawn"),"",IF($J212="","",$J212+7)))</x:f>
      </x:c>
      <x:c r="M212" s="31"/>
      <x:c r="N212" s="31"/>
      <x:c r="O212" s="31"/>
      <x:c r="P212" s="31"/>
      <x:c r="Q212" s="34"/>
      <x:c r="R212" s="31"/>
      <x:c r="S212" s="31"/>
      <x:c r="T212" s="36" t="str">
        <x:f t="shared" ca="1" si="19">IF($C212="","",IF($K212="","",TODAY()-$K212))</x:f>
      </x:c>
      <x:c r="U212" s="36" t="str">
        <x:f t="shared" ca="1" si="20">IF($C212="","",IF($J212="","",TODAY()-$J212))</x:f>
      </x:c>
      <x:c r="V212" s="31" t="str">
        <x:f t="shared" ca="1" si="21">IF($C212="","",IF($L212="","No follow-up set",IF($L212&lt;TODAY(),"Overdue",IF($L212=TODAY(),"Due today",IF($L212&lt;=TODAY()+7,"Due soon","Scheduled")))))</x:f>
      </x:c>
      <x:c r="W212" s="31" t="str">
        <x:f t="shared" si="22">IF($C212="","",IF(OR($V212="Overdue",$V212="Due today",AND($T212&gt;=7,NOT(OR($A212="Rejected",$A212="Offer",$A212="Withdrawn")))),"Yes","No"))</x:f>
      </x:c>
      <x:c r="X212" s="31" t="str">
        <x:f t="shared" si="23">IF($C212="","",IF(OR($A212="Rejected",$A212="Offer",$A212="Withdrawn"),"Closed","Open"))</x:f>
      </x:c>
    </x:row>
    <x:row r="213" ht="19.5" customHeight="1">
      <x:c r="A213" s="31"/>
      <x:c r="B213" s="31"/>
      <x:c r="C213" s="31"/>
      <x:c r="D213" s="31"/>
      <x:c r="E213" s="31"/>
      <x:c r="F213" s="31"/>
      <x:c r="G213" s="31"/>
      <x:c r="H213" s="31"/>
      <x:c r="I213" s="31"/>
      <x:c r="J213" s="35"/>
      <x:c r="K213" s="35"/>
      <x:c r="L213" s="35" t="str">
        <x:f t="shared" si="18">IF($C213="","",IF(OR($A213="Rejected",$A213="Offer",$A213="Withdrawn"),"",IF($J213="","",$J213+7)))</x:f>
      </x:c>
      <x:c r="M213" s="31"/>
      <x:c r="N213" s="31"/>
      <x:c r="O213" s="31"/>
      <x:c r="P213" s="31"/>
      <x:c r="Q213" s="34"/>
      <x:c r="R213" s="31"/>
      <x:c r="S213" s="31"/>
      <x:c r="T213" s="36" t="str">
        <x:f t="shared" ca="1" si="19">IF($C213="","",IF($K213="","",TODAY()-$K213))</x:f>
      </x:c>
      <x:c r="U213" s="36" t="str">
        <x:f t="shared" ca="1" si="20">IF($C213="","",IF($J213="","",TODAY()-$J213))</x:f>
      </x:c>
      <x:c r="V213" s="31" t="str">
        <x:f t="shared" ca="1" si="21">IF($C213="","",IF($L213="","No follow-up set",IF($L213&lt;TODAY(),"Overdue",IF($L213=TODAY(),"Due today",IF($L213&lt;=TODAY()+7,"Due soon","Scheduled")))))</x:f>
      </x:c>
      <x:c r="W213" s="31" t="str">
        <x:f t="shared" si="22">IF($C213="","",IF(OR($V213="Overdue",$V213="Due today",AND($T213&gt;=7,NOT(OR($A213="Rejected",$A213="Offer",$A213="Withdrawn")))),"Yes","No"))</x:f>
      </x:c>
      <x:c r="X213" s="31" t="str">
        <x:f t="shared" si="23">IF($C213="","",IF(OR($A213="Rejected",$A213="Offer",$A213="Withdrawn"),"Closed","Open"))</x:f>
      </x:c>
    </x:row>
    <x:row r="214" ht="19.5" customHeight="1">
      <x:c r="A214" s="31"/>
      <x:c r="B214" s="31"/>
      <x:c r="C214" s="31"/>
      <x:c r="D214" s="31"/>
      <x:c r="E214" s="31"/>
      <x:c r="F214" s="31"/>
      <x:c r="G214" s="31"/>
      <x:c r="H214" s="31"/>
      <x:c r="I214" s="31"/>
      <x:c r="J214" s="35"/>
      <x:c r="K214" s="35"/>
      <x:c r="L214" s="35" t="str">
        <x:f t="shared" si="18">IF($C214="","",IF(OR($A214="Rejected",$A214="Offer",$A214="Withdrawn"),"",IF($J214="","",$J214+7)))</x:f>
      </x:c>
      <x:c r="M214" s="31"/>
      <x:c r="N214" s="31"/>
      <x:c r="O214" s="31"/>
      <x:c r="P214" s="31"/>
      <x:c r="Q214" s="34"/>
      <x:c r="R214" s="31"/>
      <x:c r="S214" s="31"/>
      <x:c r="T214" s="36" t="str">
        <x:f t="shared" ca="1" si="19">IF($C214="","",IF($K214="","",TODAY()-$K214))</x:f>
      </x:c>
      <x:c r="U214" s="36" t="str">
        <x:f t="shared" ca="1" si="20">IF($C214="","",IF($J214="","",TODAY()-$J214))</x:f>
      </x:c>
      <x:c r="V214" s="31" t="str">
        <x:f t="shared" ca="1" si="21">IF($C214="","",IF($L214="","No follow-up set",IF($L214&lt;TODAY(),"Overdue",IF($L214=TODAY(),"Due today",IF($L214&lt;=TODAY()+7,"Due soon","Scheduled")))))</x:f>
      </x:c>
      <x:c r="W214" s="31" t="str">
        <x:f t="shared" si="22">IF($C214="","",IF(OR($V214="Overdue",$V214="Due today",AND($T214&gt;=7,NOT(OR($A214="Rejected",$A214="Offer",$A214="Withdrawn")))),"Yes","No"))</x:f>
      </x:c>
      <x:c r="X214" s="31" t="str">
        <x:f t="shared" si="23">IF($C214="","",IF(OR($A214="Rejected",$A214="Offer",$A214="Withdrawn"),"Closed","Open"))</x:f>
      </x:c>
    </x:row>
    <x:row r="215" ht="19.5" customHeight="1">
      <x:c r="A215" s="31"/>
      <x:c r="B215" s="31"/>
      <x:c r="C215" s="31"/>
      <x:c r="D215" s="31"/>
      <x:c r="E215" s="31"/>
      <x:c r="F215" s="31"/>
      <x:c r="G215" s="31"/>
      <x:c r="H215" s="31"/>
      <x:c r="I215" s="31"/>
      <x:c r="J215" s="35"/>
      <x:c r="K215" s="35"/>
      <x:c r="L215" s="35" t="str">
        <x:f t="shared" si="18">IF($C215="","",IF(OR($A215="Rejected",$A215="Offer",$A215="Withdrawn"),"",IF($J215="","",$J215+7)))</x:f>
      </x:c>
      <x:c r="M215" s="31"/>
      <x:c r="N215" s="31"/>
      <x:c r="O215" s="31"/>
      <x:c r="P215" s="31"/>
      <x:c r="Q215" s="34"/>
      <x:c r="R215" s="31"/>
      <x:c r="S215" s="31"/>
      <x:c r="T215" s="36" t="str">
        <x:f t="shared" ca="1" si="19">IF($C215="","",IF($K215="","",TODAY()-$K215))</x:f>
      </x:c>
      <x:c r="U215" s="36" t="str">
        <x:f t="shared" ca="1" si="20">IF($C215="","",IF($J215="","",TODAY()-$J215))</x:f>
      </x:c>
      <x:c r="V215" s="31" t="str">
        <x:f t="shared" ca="1" si="21">IF($C215="","",IF($L215="","No follow-up set",IF($L215&lt;TODAY(),"Overdue",IF($L215=TODAY(),"Due today",IF($L215&lt;=TODAY()+7,"Due soon","Scheduled")))))</x:f>
      </x:c>
      <x:c r="W215" s="31" t="str">
        <x:f t="shared" si="22">IF($C215="","",IF(OR($V215="Overdue",$V215="Due today",AND($T215&gt;=7,NOT(OR($A215="Rejected",$A215="Offer",$A215="Withdrawn")))),"Yes","No"))</x:f>
      </x:c>
      <x:c r="X215" s="31" t="str">
        <x:f t="shared" si="23">IF($C215="","",IF(OR($A215="Rejected",$A215="Offer",$A215="Withdrawn"),"Closed","Open"))</x:f>
      </x:c>
    </x:row>
    <x:row r="216" ht="19.5" customHeight="1">
      <x:c r="A216" s="31"/>
      <x:c r="B216" s="31"/>
      <x:c r="C216" s="31"/>
      <x:c r="D216" s="31"/>
      <x:c r="E216" s="31"/>
      <x:c r="F216" s="31"/>
      <x:c r="G216" s="31"/>
      <x:c r="H216" s="31"/>
      <x:c r="I216" s="31"/>
      <x:c r="J216" s="35"/>
      <x:c r="K216" s="35"/>
      <x:c r="L216" s="35" t="str">
        <x:f t="shared" si="18">IF($C216="","",IF(OR($A216="Rejected",$A216="Offer",$A216="Withdrawn"),"",IF($J216="","",$J216+7)))</x:f>
      </x:c>
      <x:c r="M216" s="31"/>
      <x:c r="N216" s="31"/>
      <x:c r="O216" s="31"/>
      <x:c r="P216" s="31"/>
      <x:c r="Q216" s="34"/>
      <x:c r="R216" s="31"/>
      <x:c r="S216" s="31"/>
      <x:c r="T216" s="36" t="str">
        <x:f t="shared" ca="1" si="19">IF($C216="","",IF($K216="","",TODAY()-$K216))</x:f>
      </x:c>
      <x:c r="U216" s="36" t="str">
        <x:f t="shared" ca="1" si="20">IF($C216="","",IF($J216="","",TODAY()-$J216))</x:f>
      </x:c>
      <x:c r="V216" s="31" t="str">
        <x:f t="shared" ca="1" si="21">IF($C216="","",IF($L216="","No follow-up set",IF($L216&lt;TODAY(),"Overdue",IF($L216=TODAY(),"Due today",IF($L216&lt;=TODAY()+7,"Due soon","Scheduled")))))</x:f>
      </x:c>
      <x:c r="W216" s="31" t="str">
        <x:f t="shared" si="22">IF($C216="","",IF(OR($V216="Overdue",$V216="Due today",AND($T216&gt;=7,NOT(OR($A216="Rejected",$A216="Offer",$A216="Withdrawn")))),"Yes","No"))</x:f>
      </x:c>
      <x:c r="X216" s="31" t="str">
        <x:f t="shared" si="23">IF($C216="","",IF(OR($A216="Rejected",$A216="Offer",$A216="Withdrawn"),"Closed","Open"))</x:f>
      </x:c>
    </x:row>
    <x:row r="217" ht="19.5" customHeight="1">
      <x:c r="A217" s="31"/>
      <x:c r="B217" s="31"/>
      <x:c r="C217" s="31"/>
      <x:c r="D217" s="31"/>
      <x:c r="E217" s="31"/>
      <x:c r="F217" s="31"/>
      <x:c r="G217" s="31"/>
      <x:c r="H217" s="31"/>
      <x:c r="I217" s="31"/>
      <x:c r="J217" s="35"/>
      <x:c r="K217" s="35"/>
      <x:c r="L217" s="35" t="str">
        <x:f t="shared" si="18">IF($C217="","",IF(OR($A217="Rejected",$A217="Offer",$A217="Withdrawn"),"",IF($J217="","",$J217+7)))</x:f>
      </x:c>
      <x:c r="M217" s="31"/>
      <x:c r="N217" s="31"/>
      <x:c r="O217" s="31"/>
      <x:c r="P217" s="31"/>
      <x:c r="Q217" s="34"/>
      <x:c r="R217" s="31"/>
      <x:c r="S217" s="31"/>
      <x:c r="T217" s="36" t="str">
        <x:f t="shared" ca="1" si="19">IF($C217="","",IF($K217="","",TODAY()-$K217))</x:f>
      </x:c>
      <x:c r="U217" s="36" t="str">
        <x:f t="shared" ca="1" si="20">IF($C217="","",IF($J217="","",TODAY()-$J217))</x:f>
      </x:c>
      <x:c r="V217" s="31" t="str">
        <x:f t="shared" ca="1" si="21">IF($C217="","",IF($L217="","No follow-up set",IF($L217&lt;TODAY(),"Overdue",IF($L217=TODAY(),"Due today",IF($L217&lt;=TODAY()+7,"Due soon","Scheduled")))))</x:f>
      </x:c>
      <x:c r="W217" s="31" t="str">
        <x:f t="shared" si="22">IF($C217="","",IF(OR($V217="Overdue",$V217="Due today",AND($T217&gt;=7,NOT(OR($A217="Rejected",$A217="Offer",$A217="Withdrawn")))),"Yes","No"))</x:f>
      </x:c>
      <x:c r="X217" s="31" t="str">
        <x:f t="shared" si="23">IF($C217="","",IF(OR($A217="Rejected",$A217="Offer",$A217="Withdrawn"),"Closed","Open"))</x:f>
      </x:c>
    </x:row>
    <x:row r="218" ht="19.5" customHeight="1">
      <x:c r="A218" s="31"/>
      <x:c r="B218" s="31"/>
      <x:c r="C218" s="31"/>
      <x:c r="D218" s="31"/>
      <x:c r="E218" s="31"/>
      <x:c r="F218" s="31"/>
      <x:c r="G218" s="31"/>
      <x:c r="H218" s="31"/>
      <x:c r="I218" s="31"/>
      <x:c r="J218" s="35"/>
      <x:c r="K218" s="35"/>
      <x:c r="L218" s="35" t="str">
        <x:f t="shared" si="18">IF($C218="","",IF(OR($A218="Rejected",$A218="Offer",$A218="Withdrawn"),"",IF($J218="","",$J218+7)))</x:f>
      </x:c>
      <x:c r="M218" s="31"/>
      <x:c r="N218" s="31"/>
      <x:c r="O218" s="31"/>
      <x:c r="P218" s="31"/>
      <x:c r="Q218" s="34"/>
      <x:c r="R218" s="31"/>
      <x:c r="S218" s="31"/>
      <x:c r="T218" s="36" t="str">
        <x:f t="shared" ca="1" si="19">IF($C218="","",IF($K218="","",TODAY()-$K218))</x:f>
      </x:c>
      <x:c r="U218" s="36" t="str">
        <x:f t="shared" ca="1" si="20">IF($C218="","",IF($J218="","",TODAY()-$J218))</x:f>
      </x:c>
      <x:c r="V218" s="31" t="str">
        <x:f t="shared" ca="1" si="21">IF($C218="","",IF($L218="","No follow-up set",IF($L218&lt;TODAY(),"Overdue",IF($L218=TODAY(),"Due today",IF($L218&lt;=TODAY()+7,"Due soon","Scheduled")))))</x:f>
      </x:c>
      <x:c r="W218" s="31" t="str">
        <x:f t="shared" si="22">IF($C218="","",IF(OR($V218="Overdue",$V218="Due today",AND($T218&gt;=7,NOT(OR($A218="Rejected",$A218="Offer",$A218="Withdrawn")))),"Yes","No"))</x:f>
      </x:c>
      <x:c r="X218" s="31" t="str">
        <x:f t="shared" si="23">IF($C218="","",IF(OR($A218="Rejected",$A218="Offer",$A218="Withdrawn"),"Closed","Open"))</x:f>
      </x:c>
    </x:row>
    <x:row r="219" ht="19.5" customHeight="1">
      <x:c r="A219" s="31"/>
      <x:c r="B219" s="31"/>
      <x:c r="C219" s="31"/>
      <x:c r="D219" s="31"/>
      <x:c r="E219" s="31"/>
      <x:c r="F219" s="31"/>
      <x:c r="G219" s="31"/>
      <x:c r="H219" s="31"/>
      <x:c r="I219" s="31"/>
      <x:c r="J219" s="35"/>
      <x:c r="K219" s="35"/>
      <x:c r="L219" s="35" t="str">
        <x:f t="shared" si="18">IF($C219="","",IF(OR($A219="Rejected",$A219="Offer",$A219="Withdrawn"),"",IF($J219="","",$J219+7)))</x:f>
      </x:c>
      <x:c r="M219" s="31"/>
      <x:c r="N219" s="31"/>
      <x:c r="O219" s="31"/>
      <x:c r="P219" s="31"/>
      <x:c r="Q219" s="34"/>
      <x:c r="R219" s="31"/>
      <x:c r="S219" s="31"/>
      <x:c r="T219" s="36" t="str">
        <x:f t="shared" ca="1" si="19">IF($C219="","",IF($K219="","",TODAY()-$K219))</x:f>
      </x:c>
      <x:c r="U219" s="36" t="str">
        <x:f t="shared" ca="1" si="20">IF($C219="","",IF($J219="","",TODAY()-$J219))</x:f>
      </x:c>
      <x:c r="V219" s="31" t="str">
        <x:f t="shared" ca="1" si="21">IF($C219="","",IF($L219="","No follow-up set",IF($L219&lt;TODAY(),"Overdue",IF($L219=TODAY(),"Due today",IF($L219&lt;=TODAY()+7,"Due soon","Scheduled")))))</x:f>
      </x:c>
      <x:c r="W219" s="31" t="str">
        <x:f t="shared" si="22">IF($C219="","",IF(OR($V219="Overdue",$V219="Due today",AND($T219&gt;=7,NOT(OR($A219="Rejected",$A219="Offer",$A219="Withdrawn")))),"Yes","No"))</x:f>
      </x:c>
      <x:c r="X219" s="31" t="str">
        <x:f t="shared" si="23">IF($C219="","",IF(OR($A219="Rejected",$A219="Offer",$A219="Withdrawn"),"Closed","Open"))</x:f>
      </x:c>
    </x:row>
    <x:row r="220" ht="19.5" customHeight="1">
      <x:c r="A220" s="31"/>
      <x:c r="B220" s="31"/>
      <x:c r="C220" s="31"/>
      <x:c r="D220" s="31"/>
      <x:c r="E220" s="31"/>
      <x:c r="F220" s="31"/>
      <x:c r="G220" s="31"/>
      <x:c r="H220" s="31"/>
      <x:c r="I220" s="31"/>
      <x:c r="J220" s="35"/>
      <x:c r="K220" s="35"/>
      <x:c r="L220" s="35" t="str">
        <x:f t="shared" si="18">IF($C220="","",IF(OR($A220="Rejected",$A220="Offer",$A220="Withdrawn"),"",IF($J220="","",$J220+7)))</x:f>
      </x:c>
      <x:c r="M220" s="31"/>
      <x:c r="N220" s="31"/>
      <x:c r="O220" s="31"/>
      <x:c r="P220" s="31"/>
      <x:c r="Q220" s="34"/>
      <x:c r="R220" s="31"/>
      <x:c r="S220" s="31"/>
      <x:c r="T220" s="36" t="str">
        <x:f t="shared" ca="1" si="19">IF($C220="","",IF($K220="","",TODAY()-$K220))</x:f>
      </x:c>
      <x:c r="U220" s="36" t="str">
        <x:f t="shared" ca="1" si="20">IF($C220="","",IF($J220="","",TODAY()-$J220))</x:f>
      </x:c>
      <x:c r="V220" s="31" t="str">
        <x:f t="shared" ca="1" si="21">IF($C220="","",IF($L220="","No follow-up set",IF($L220&lt;TODAY(),"Overdue",IF($L220=TODAY(),"Due today",IF($L220&lt;=TODAY()+7,"Due soon","Scheduled")))))</x:f>
      </x:c>
      <x:c r="W220" s="31" t="str">
        <x:f t="shared" si="22">IF($C220="","",IF(OR($V220="Overdue",$V220="Due today",AND($T220&gt;=7,NOT(OR($A220="Rejected",$A220="Offer",$A220="Withdrawn")))),"Yes","No"))</x:f>
      </x:c>
      <x:c r="X220" s="31" t="str">
        <x:f t="shared" si="23">IF($C220="","",IF(OR($A220="Rejected",$A220="Offer",$A220="Withdrawn"),"Closed","Open"))</x:f>
      </x:c>
    </x:row>
    <x:row r="221" ht="19.5" customHeight="1">
      <x:c r="A221" s="31"/>
      <x:c r="B221" s="31"/>
      <x:c r="C221" s="31"/>
      <x:c r="D221" s="31"/>
      <x:c r="E221" s="31"/>
      <x:c r="F221" s="31"/>
      <x:c r="G221" s="31"/>
      <x:c r="H221" s="31"/>
      <x:c r="I221" s="31"/>
      <x:c r="J221" s="35"/>
      <x:c r="K221" s="35"/>
      <x:c r="L221" s="35" t="str">
        <x:f t="shared" si="18">IF($C221="","",IF(OR($A221="Rejected",$A221="Offer",$A221="Withdrawn"),"",IF($J221="","",$J221+7)))</x:f>
      </x:c>
      <x:c r="M221" s="31"/>
      <x:c r="N221" s="31"/>
      <x:c r="O221" s="31"/>
      <x:c r="P221" s="31"/>
      <x:c r="Q221" s="34"/>
      <x:c r="R221" s="31"/>
      <x:c r="S221" s="31"/>
      <x:c r="T221" s="36" t="str">
        <x:f t="shared" ca="1" si="19">IF($C221="","",IF($K221="","",TODAY()-$K221))</x:f>
      </x:c>
      <x:c r="U221" s="36" t="str">
        <x:f t="shared" ca="1" si="20">IF($C221="","",IF($J221="","",TODAY()-$J221))</x:f>
      </x:c>
      <x:c r="V221" s="31" t="str">
        <x:f t="shared" ca="1" si="21">IF($C221="","",IF($L221="","No follow-up set",IF($L221&lt;TODAY(),"Overdue",IF($L221=TODAY(),"Due today",IF($L221&lt;=TODAY()+7,"Due soon","Scheduled")))))</x:f>
      </x:c>
      <x:c r="W221" s="31" t="str">
        <x:f t="shared" si="22">IF($C221="","",IF(OR($V221="Overdue",$V221="Due today",AND($T221&gt;=7,NOT(OR($A221="Rejected",$A221="Offer",$A221="Withdrawn")))),"Yes","No"))</x:f>
      </x:c>
      <x:c r="X221" s="31" t="str">
        <x:f t="shared" si="23">IF($C221="","",IF(OR($A221="Rejected",$A221="Offer",$A221="Withdrawn"),"Closed","Open"))</x:f>
      </x:c>
    </x:row>
    <x:row r="222" ht="19.5" customHeight="1">
      <x:c r="A222" s="31"/>
      <x:c r="B222" s="31"/>
      <x:c r="C222" s="31"/>
      <x:c r="D222" s="31"/>
      <x:c r="E222" s="31"/>
      <x:c r="F222" s="31"/>
      <x:c r="G222" s="31"/>
      <x:c r="H222" s="31"/>
      <x:c r="I222" s="31"/>
      <x:c r="J222" s="35"/>
      <x:c r="K222" s="35"/>
      <x:c r="L222" s="35" t="str">
        <x:f t="shared" si="18">IF($C222="","",IF(OR($A222="Rejected",$A222="Offer",$A222="Withdrawn"),"",IF($J222="","",$J222+7)))</x:f>
      </x:c>
      <x:c r="M222" s="31"/>
      <x:c r="N222" s="31"/>
      <x:c r="O222" s="31"/>
      <x:c r="P222" s="31"/>
      <x:c r="Q222" s="34"/>
      <x:c r="R222" s="31"/>
      <x:c r="S222" s="31"/>
      <x:c r="T222" s="36" t="str">
        <x:f t="shared" ca="1" si="19">IF($C222="","",IF($K222="","",TODAY()-$K222))</x:f>
      </x:c>
      <x:c r="U222" s="36" t="str">
        <x:f t="shared" ca="1" si="20">IF($C222="","",IF($J222="","",TODAY()-$J222))</x:f>
      </x:c>
      <x:c r="V222" s="31" t="str">
        <x:f t="shared" ca="1" si="21">IF($C222="","",IF($L222="","No follow-up set",IF($L222&lt;TODAY(),"Overdue",IF($L222=TODAY(),"Due today",IF($L222&lt;=TODAY()+7,"Due soon","Scheduled")))))</x:f>
      </x:c>
      <x:c r="W222" s="31" t="str">
        <x:f t="shared" si="22">IF($C222="","",IF(OR($V222="Overdue",$V222="Due today",AND($T222&gt;=7,NOT(OR($A222="Rejected",$A222="Offer",$A222="Withdrawn")))),"Yes","No"))</x:f>
      </x:c>
      <x:c r="X222" s="31" t="str">
        <x:f t="shared" si="23">IF($C222="","",IF(OR($A222="Rejected",$A222="Offer",$A222="Withdrawn"),"Closed","Open"))</x:f>
      </x:c>
    </x:row>
    <x:row r="223" ht="19.5" customHeight="1">
      <x:c r="A223" s="31"/>
      <x:c r="B223" s="31"/>
      <x:c r="C223" s="31"/>
      <x:c r="D223" s="31"/>
      <x:c r="E223" s="31"/>
      <x:c r="F223" s="31"/>
      <x:c r="G223" s="31"/>
      <x:c r="H223" s="31"/>
      <x:c r="I223" s="31"/>
      <x:c r="J223" s="35"/>
      <x:c r="K223" s="35"/>
      <x:c r="L223" s="35" t="str">
        <x:f t="shared" si="18">IF($C223="","",IF(OR($A223="Rejected",$A223="Offer",$A223="Withdrawn"),"",IF($J223="","",$J223+7)))</x:f>
      </x:c>
      <x:c r="M223" s="31"/>
      <x:c r="N223" s="31"/>
      <x:c r="O223" s="31"/>
      <x:c r="P223" s="31"/>
      <x:c r="Q223" s="34"/>
      <x:c r="R223" s="31"/>
      <x:c r="S223" s="31"/>
      <x:c r="T223" s="36" t="str">
        <x:f t="shared" ca="1" si="19">IF($C223="","",IF($K223="","",TODAY()-$K223))</x:f>
      </x:c>
      <x:c r="U223" s="36" t="str">
        <x:f t="shared" ca="1" si="20">IF($C223="","",IF($J223="","",TODAY()-$J223))</x:f>
      </x:c>
      <x:c r="V223" s="31" t="str">
        <x:f t="shared" ca="1" si="21">IF($C223="","",IF($L223="","No follow-up set",IF($L223&lt;TODAY(),"Overdue",IF($L223=TODAY(),"Due today",IF($L223&lt;=TODAY()+7,"Due soon","Scheduled")))))</x:f>
      </x:c>
      <x:c r="W223" s="31" t="str">
        <x:f t="shared" si="22">IF($C223="","",IF(OR($V223="Overdue",$V223="Due today",AND($T223&gt;=7,NOT(OR($A223="Rejected",$A223="Offer",$A223="Withdrawn")))),"Yes","No"))</x:f>
      </x:c>
      <x:c r="X223" s="31" t="str">
        <x:f t="shared" si="23">IF($C223="","",IF(OR($A223="Rejected",$A223="Offer",$A223="Withdrawn"),"Closed","Open"))</x:f>
      </x:c>
    </x:row>
    <x:row r="224" ht="19.5" customHeight="1">
      <x:c r="A224" s="31"/>
      <x:c r="B224" s="31"/>
      <x:c r="C224" s="31"/>
      <x:c r="D224" s="31"/>
      <x:c r="E224" s="31"/>
      <x:c r="F224" s="31"/>
      <x:c r="G224" s="31"/>
      <x:c r="H224" s="31"/>
      <x:c r="I224" s="31"/>
      <x:c r="J224" s="35"/>
      <x:c r="K224" s="35"/>
      <x:c r="L224" s="35" t="str">
        <x:f t="shared" si="18">IF($C224="","",IF(OR($A224="Rejected",$A224="Offer",$A224="Withdrawn"),"",IF($J224="","",$J224+7)))</x:f>
      </x:c>
      <x:c r="M224" s="31"/>
      <x:c r="N224" s="31"/>
      <x:c r="O224" s="31"/>
      <x:c r="P224" s="31"/>
      <x:c r="Q224" s="34"/>
      <x:c r="R224" s="31"/>
      <x:c r="S224" s="31"/>
      <x:c r="T224" s="36" t="str">
        <x:f t="shared" ca="1" si="19">IF($C224="","",IF($K224="","",TODAY()-$K224))</x:f>
      </x:c>
      <x:c r="U224" s="36" t="str">
        <x:f t="shared" ca="1" si="20">IF($C224="","",IF($J224="","",TODAY()-$J224))</x:f>
      </x:c>
      <x:c r="V224" s="31" t="str">
        <x:f t="shared" ca="1" si="21">IF($C224="","",IF($L224="","No follow-up set",IF($L224&lt;TODAY(),"Overdue",IF($L224=TODAY(),"Due today",IF($L224&lt;=TODAY()+7,"Due soon","Scheduled")))))</x:f>
      </x:c>
      <x:c r="W224" s="31" t="str">
        <x:f t="shared" si="22">IF($C224="","",IF(OR($V224="Overdue",$V224="Due today",AND($T224&gt;=7,NOT(OR($A224="Rejected",$A224="Offer",$A224="Withdrawn")))),"Yes","No"))</x:f>
      </x:c>
      <x:c r="X224" s="31" t="str">
        <x:f t="shared" si="23">IF($C224="","",IF(OR($A224="Rejected",$A224="Offer",$A224="Withdrawn"),"Closed","Open"))</x:f>
      </x:c>
    </x:row>
    <x:row r="225" ht="19.5" customHeight="1">
      <x:c r="A225" s="31"/>
      <x:c r="B225" s="31"/>
      <x:c r="C225" s="31"/>
      <x:c r="D225" s="31"/>
      <x:c r="E225" s="31"/>
      <x:c r="F225" s="31"/>
      <x:c r="G225" s="31"/>
      <x:c r="H225" s="31"/>
      <x:c r="I225" s="31"/>
      <x:c r="J225" s="35"/>
      <x:c r="K225" s="35"/>
      <x:c r="L225" s="35" t="str">
        <x:f t="shared" si="18">IF($C225="","",IF(OR($A225="Rejected",$A225="Offer",$A225="Withdrawn"),"",IF($J225="","",$J225+7)))</x:f>
      </x:c>
      <x:c r="M225" s="31"/>
      <x:c r="N225" s="31"/>
      <x:c r="O225" s="31"/>
      <x:c r="P225" s="31"/>
      <x:c r="Q225" s="34"/>
      <x:c r="R225" s="31"/>
      <x:c r="S225" s="31"/>
      <x:c r="T225" s="36" t="str">
        <x:f t="shared" ca="1" si="19">IF($C225="","",IF($K225="","",TODAY()-$K225))</x:f>
      </x:c>
      <x:c r="U225" s="36" t="str">
        <x:f t="shared" ca="1" si="20">IF($C225="","",IF($J225="","",TODAY()-$J225))</x:f>
      </x:c>
      <x:c r="V225" s="31" t="str">
        <x:f t="shared" ca="1" si="21">IF($C225="","",IF($L225="","No follow-up set",IF($L225&lt;TODAY(),"Overdue",IF($L225=TODAY(),"Due today",IF($L225&lt;=TODAY()+7,"Due soon","Scheduled")))))</x:f>
      </x:c>
      <x:c r="W225" s="31" t="str">
        <x:f t="shared" si="22">IF($C225="","",IF(OR($V225="Overdue",$V225="Due today",AND($T225&gt;=7,NOT(OR($A225="Rejected",$A225="Offer",$A225="Withdrawn")))),"Yes","No"))</x:f>
      </x:c>
      <x:c r="X225" s="31" t="str">
        <x:f t="shared" si="23">IF($C225="","",IF(OR($A225="Rejected",$A225="Offer",$A225="Withdrawn"),"Closed","Open"))</x:f>
      </x:c>
    </x:row>
    <x:row r="226" ht="19.5" customHeight="1">
      <x:c r="A226" s="31"/>
      <x:c r="B226" s="31"/>
      <x:c r="C226" s="31"/>
      <x:c r="D226" s="31"/>
      <x:c r="E226" s="31"/>
      <x:c r="F226" s="31"/>
      <x:c r="G226" s="31"/>
      <x:c r="H226" s="31"/>
      <x:c r="I226" s="31"/>
      <x:c r="J226" s="35"/>
      <x:c r="K226" s="35"/>
      <x:c r="L226" s="35" t="str">
        <x:f t="shared" si="18">IF($C226="","",IF(OR($A226="Rejected",$A226="Offer",$A226="Withdrawn"),"",IF($J226="","",$J226+7)))</x:f>
      </x:c>
      <x:c r="M226" s="31"/>
      <x:c r="N226" s="31"/>
      <x:c r="O226" s="31"/>
      <x:c r="P226" s="31"/>
      <x:c r="Q226" s="34"/>
      <x:c r="R226" s="31"/>
      <x:c r="S226" s="31"/>
      <x:c r="T226" s="36" t="str">
        <x:f t="shared" ca="1" si="19">IF($C226="","",IF($K226="","",TODAY()-$K226))</x:f>
      </x:c>
      <x:c r="U226" s="36" t="str">
        <x:f t="shared" ca="1" si="20">IF($C226="","",IF($J226="","",TODAY()-$J226))</x:f>
      </x:c>
      <x:c r="V226" s="31" t="str">
        <x:f t="shared" ca="1" si="21">IF($C226="","",IF($L226="","No follow-up set",IF($L226&lt;TODAY(),"Overdue",IF($L226=TODAY(),"Due today",IF($L226&lt;=TODAY()+7,"Due soon","Scheduled")))))</x:f>
      </x:c>
      <x:c r="W226" s="31" t="str">
        <x:f t="shared" si="22">IF($C226="","",IF(OR($V226="Overdue",$V226="Due today",AND($T226&gt;=7,NOT(OR($A226="Rejected",$A226="Offer",$A226="Withdrawn")))),"Yes","No"))</x:f>
      </x:c>
      <x:c r="X226" s="31" t="str">
        <x:f t="shared" si="23">IF($C226="","",IF(OR($A226="Rejected",$A226="Offer",$A226="Withdrawn"),"Closed","Open"))</x:f>
      </x:c>
    </x:row>
    <x:row r="227" ht="19.5" customHeight="1">
      <x:c r="A227" s="31"/>
      <x:c r="B227" s="31"/>
      <x:c r="C227" s="31"/>
      <x:c r="D227" s="31"/>
      <x:c r="E227" s="31"/>
      <x:c r="F227" s="31"/>
      <x:c r="G227" s="31"/>
      <x:c r="H227" s="31"/>
      <x:c r="I227" s="31"/>
      <x:c r="J227" s="35"/>
      <x:c r="K227" s="35"/>
      <x:c r="L227" s="35" t="str">
        <x:f t="shared" si="18">IF($C227="","",IF(OR($A227="Rejected",$A227="Offer",$A227="Withdrawn"),"",IF($J227="","",$J227+7)))</x:f>
      </x:c>
      <x:c r="M227" s="31"/>
      <x:c r="N227" s="31"/>
      <x:c r="O227" s="31"/>
      <x:c r="P227" s="31"/>
      <x:c r="Q227" s="34"/>
      <x:c r="R227" s="31"/>
      <x:c r="S227" s="31"/>
      <x:c r="T227" s="36" t="str">
        <x:f t="shared" ca="1" si="19">IF($C227="","",IF($K227="","",TODAY()-$K227))</x:f>
      </x:c>
      <x:c r="U227" s="36" t="str">
        <x:f t="shared" ca="1" si="20">IF($C227="","",IF($J227="","",TODAY()-$J227))</x:f>
      </x:c>
      <x:c r="V227" s="31" t="str">
        <x:f t="shared" ca="1" si="21">IF($C227="","",IF($L227="","No follow-up set",IF($L227&lt;TODAY(),"Overdue",IF($L227=TODAY(),"Due today",IF($L227&lt;=TODAY()+7,"Due soon","Scheduled")))))</x:f>
      </x:c>
      <x:c r="W227" s="31" t="str">
        <x:f t="shared" si="22">IF($C227="","",IF(OR($V227="Overdue",$V227="Due today",AND($T227&gt;=7,NOT(OR($A227="Rejected",$A227="Offer",$A227="Withdrawn")))),"Yes","No"))</x:f>
      </x:c>
      <x:c r="X227" s="31" t="str">
        <x:f t="shared" si="23">IF($C227="","",IF(OR($A227="Rejected",$A227="Offer",$A227="Withdrawn"),"Closed","Open"))</x:f>
      </x:c>
    </x:row>
    <x:row r="228" ht="19.5" customHeight="1">
      <x:c r="A228" s="31"/>
      <x:c r="B228" s="31"/>
      <x:c r="C228" s="31"/>
      <x:c r="D228" s="31"/>
      <x:c r="E228" s="31"/>
      <x:c r="F228" s="31"/>
      <x:c r="G228" s="31"/>
      <x:c r="H228" s="31"/>
      <x:c r="I228" s="31"/>
      <x:c r="J228" s="35"/>
      <x:c r="K228" s="35"/>
      <x:c r="L228" s="35" t="str">
        <x:f t="shared" si="18">IF($C228="","",IF(OR($A228="Rejected",$A228="Offer",$A228="Withdrawn"),"",IF($J228="","",$J228+7)))</x:f>
      </x:c>
      <x:c r="M228" s="31"/>
      <x:c r="N228" s="31"/>
      <x:c r="O228" s="31"/>
      <x:c r="P228" s="31"/>
      <x:c r="Q228" s="34"/>
      <x:c r="R228" s="31"/>
      <x:c r="S228" s="31"/>
      <x:c r="T228" s="36" t="str">
        <x:f t="shared" ca="1" si="19">IF($C228="","",IF($K228="","",TODAY()-$K228))</x:f>
      </x:c>
      <x:c r="U228" s="36" t="str">
        <x:f t="shared" ca="1" si="20">IF($C228="","",IF($J228="","",TODAY()-$J228))</x:f>
      </x:c>
      <x:c r="V228" s="31" t="str">
        <x:f t="shared" ca="1" si="21">IF($C228="","",IF($L228="","No follow-up set",IF($L228&lt;TODAY(),"Overdue",IF($L228=TODAY(),"Due today",IF($L228&lt;=TODAY()+7,"Due soon","Scheduled")))))</x:f>
      </x:c>
      <x:c r="W228" s="31" t="str">
        <x:f t="shared" si="22">IF($C228="","",IF(OR($V228="Overdue",$V228="Due today",AND($T228&gt;=7,NOT(OR($A228="Rejected",$A228="Offer",$A228="Withdrawn")))),"Yes","No"))</x:f>
      </x:c>
      <x:c r="X228" s="31" t="str">
        <x:f t="shared" si="23">IF($C228="","",IF(OR($A228="Rejected",$A228="Offer",$A228="Withdrawn"),"Closed","Open"))</x:f>
      </x:c>
    </x:row>
    <x:row r="229" ht="19.5" customHeight="1">
      <x:c r="A229" s="31"/>
      <x:c r="B229" s="31"/>
      <x:c r="C229" s="31"/>
      <x:c r="D229" s="31"/>
      <x:c r="E229" s="31"/>
      <x:c r="F229" s="31"/>
      <x:c r="G229" s="31"/>
      <x:c r="H229" s="31"/>
      <x:c r="I229" s="31"/>
      <x:c r="J229" s="35"/>
      <x:c r="K229" s="35"/>
      <x:c r="L229" s="35" t="str">
        <x:f t="shared" si="18">IF($C229="","",IF(OR($A229="Rejected",$A229="Offer",$A229="Withdrawn"),"",IF($J229="","",$J229+7)))</x:f>
      </x:c>
      <x:c r="M229" s="31"/>
      <x:c r="N229" s="31"/>
      <x:c r="O229" s="31"/>
      <x:c r="P229" s="31"/>
      <x:c r="Q229" s="34"/>
      <x:c r="R229" s="31"/>
      <x:c r="S229" s="31"/>
      <x:c r="T229" s="36" t="str">
        <x:f t="shared" ca="1" si="19">IF($C229="","",IF($K229="","",TODAY()-$K229))</x:f>
      </x:c>
      <x:c r="U229" s="36" t="str">
        <x:f t="shared" ca="1" si="20">IF($C229="","",IF($J229="","",TODAY()-$J229))</x:f>
      </x:c>
      <x:c r="V229" s="31" t="str">
        <x:f t="shared" ca="1" si="21">IF($C229="","",IF($L229="","No follow-up set",IF($L229&lt;TODAY(),"Overdue",IF($L229=TODAY(),"Due today",IF($L229&lt;=TODAY()+7,"Due soon","Scheduled")))))</x:f>
      </x:c>
      <x:c r="W229" s="31" t="str">
        <x:f t="shared" si="22">IF($C229="","",IF(OR($V229="Overdue",$V229="Due today",AND($T229&gt;=7,NOT(OR($A229="Rejected",$A229="Offer",$A229="Withdrawn")))),"Yes","No"))</x:f>
      </x:c>
      <x:c r="X229" s="31" t="str">
        <x:f t="shared" si="23">IF($C229="","",IF(OR($A229="Rejected",$A229="Offer",$A229="Withdrawn"),"Closed","Open"))</x:f>
      </x:c>
    </x:row>
    <x:row r="230" ht="19.5" customHeight="1">
      <x:c r="A230" s="31"/>
      <x:c r="B230" s="31"/>
      <x:c r="C230" s="31"/>
      <x:c r="D230" s="31"/>
      <x:c r="E230" s="31"/>
      <x:c r="F230" s="31"/>
      <x:c r="G230" s="31"/>
      <x:c r="H230" s="31"/>
      <x:c r="I230" s="31"/>
      <x:c r="J230" s="35"/>
      <x:c r="K230" s="35"/>
      <x:c r="L230" s="35" t="str">
        <x:f t="shared" si="18">IF($C230="","",IF(OR($A230="Rejected",$A230="Offer",$A230="Withdrawn"),"",IF($J230="","",$J230+7)))</x:f>
      </x:c>
      <x:c r="M230" s="31"/>
      <x:c r="N230" s="31"/>
      <x:c r="O230" s="31"/>
      <x:c r="P230" s="31"/>
      <x:c r="Q230" s="34"/>
      <x:c r="R230" s="31"/>
      <x:c r="S230" s="31"/>
      <x:c r="T230" s="36" t="str">
        <x:f t="shared" ca="1" si="19">IF($C230="","",IF($K230="","",TODAY()-$K230))</x:f>
      </x:c>
      <x:c r="U230" s="36" t="str">
        <x:f t="shared" ca="1" si="20">IF($C230="","",IF($J230="","",TODAY()-$J230))</x:f>
      </x:c>
      <x:c r="V230" s="31" t="str">
        <x:f t="shared" ca="1" si="21">IF($C230="","",IF($L230="","No follow-up set",IF($L230&lt;TODAY(),"Overdue",IF($L230=TODAY(),"Due today",IF($L230&lt;=TODAY()+7,"Due soon","Scheduled")))))</x:f>
      </x:c>
      <x:c r="W230" s="31" t="str">
        <x:f t="shared" si="22">IF($C230="","",IF(OR($V230="Overdue",$V230="Due today",AND($T230&gt;=7,NOT(OR($A230="Rejected",$A230="Offer",$A230="Withdrawn")))),"Yes","No"))</x:f>
      </x:c>
      <x:c r="X230" s="31" t="str">
        <x:f t="shared" si="23">IF($C230="","",IF(OR($A230="Rejected",$A230="Offer",$A230="Withdrawn"),"Closed","Open"))</x:f>
      </x:c>
    </x:row>
    <x:row r="231" ht="19.5" customHeight="1">
      <x:c r="A231" s="31"/>
      <x:c r="B231" s="31"/>
      <x:c r="C231" s="31"/>
      <x:c r="D231" s="31"/>
      <x:c r="E231" s="31"/>
      <x:c r="F231" s="31"/>
      <x:c r="G231" s="31"/>
      <x:c r="H231" s="31"/>
      <x:c r="I231" s="31"/>
      <x:c r="J231" s="35"/>
      <x:c r="K231" s="35"/>
      <x:c r="L231" s="35" t="str">
        <x:f t="shared" si="18">IF($C231="","",IF(OR($A231="Rejected",$A231="Offer",$A231="Withdrawn"),"",IF($J231="","",$J231+7)))</x:f>
      </x:c>
      <x:c r="M231" s="31"/>
      <x:c r="N231" s="31"/>
      <x:c r="O231" s="31"/>
      <x:c r="P231" s="31"/>
      <x:c r="Q231" s="34"/>
      <x:c r="R231" s="31"/>
      <x:c r="S231" s="31"/>
      <x:c r="T231" s="36" t="str">
        <x:f t="shared" ca="1" si="19">IF($C231="","",IF($K231="","",TODAY()-$K231))</x:f>
      </x:c>
      <x:c r="U231" s="36" t="str">
        <x:f t="shared" ca="1" si="20">IF($C231="","",IF($J231="","",TODAY()-$J231))</x:f>
      </x:c>
      <x:c r="V231" s="31" t="str">
        <x:f t="shared" ca="1" si="21">IF($C231="","",IF($L231="","No follow-up set",IF($L231&lt;TODAY(),"Overdue",IF($L231=TODAY(),"Due today",IF($L231&lt;=TODAY()+7,"Due soon","Scheduled")))))</x:f>
      </x:c>
      <x:c r="W231" s="31" t="str">
        <x:f t="shared" si="22">IF($C231="","",IF(OR($V231="Overdue",$V231="Due today",AND($T231&gt;=7,NOT(OR($A231="Rejected",$A231="Offer",$A231="Withdrawn")))),"Yes","No"))</x:f>
      </x:c>
      <x:c r="X231" s="31" t="str">
        <x:f t="shared" si="23">IF($C231="","",IF(OR($A231="Rejected",$A231="Offer",$A231="Withdrawn"),"Closed","Open"))</x:f>
      </x:c>
    </x:row>
    <x:row r="232" ht="19.5" customHeight="1">
      <x:c r="A232" s="31"/>
      <x:c r="B232" s="31"/>
      <x:c r="C232" s="31"/>
      <x:c r="D232" s="31"/>
      <x:c r="E232" s="31"/>
      <x:c r="F232" s="31"/>
      <x:c r="G232" s="31"/>
      <x:c r="H232" s="31"/>
      <x:c r="I232" s="31"/>
      <x:c r="J232" s="35"/>
      <x:c r="K232" s="35"/>
      <x:c r="L232" s="35" t="str">
        <x:f t="shared" si="18">IF($C232="","",IF(OR($A232="Rejected",$A232="Offer",$A232="Withdrawn"),"",IF($J232="","",$J232+7)))</x:f>
      </x:c>
      <x:c r="M232" s="31"/>
      <x:c r="N232" s="31"/>
      <x:c r="O232" s="31"/>
      <x:c r="P232" s="31"/>
      <x:c r="Q232" s="34"/>
      <x:c r="R232" s="31"/>
      <x:c r="S232" s="31"/>
      <x:c r="T232" s="36" t="str">
        <x:f t="shared" ca="1" si="19">IF($C232="","",IF($K232="","",TODAY()-$K232))</x:f>
      </x:c>
      <x:c r="U232" s="36" t="str">
        <x:f t="shared" ca="1" si="20">IF($C232="","",IF($J232="","",TODAY()-$J232))</x:f>
      </x:c>
      <x:c r="V232" s="31" t="str">
        <x:f t="shared" ca="1" si="21">IF($C232="","",IF($L232="","No follow-up set",IF($L232&lt;TODAY(),"Overdue",IF($L232=TODAY(),"Due today",IF($L232&lt;=TODAY()+7,"Due soon","Scheduled")))))</x:f>
      </x:c>
      <x:c r="W232" s="31" t="str">
        <x:f t="shared" si="22">IF($C232="","",IF(OR($V232="Overdue",$V232="Due today",AND($T232&gt;=7,NOT(OR($A232="Rejected",$A232="Offer",$A232="Withdrawn")))),"Yes","No"))</x:f>
      </x:c>
      <x:c r="X232" s="31" t="str">
        <x:f t="shared" si="23">IF($C232="","",IF(OR($A232="Rejected",$A232="Offer",$A232="Withdrawn"),"Closed","Open"))</x:f>
      </x:c>
    </x:row>
    <x:row r="233" ht="19.5" customHeight="1">
      <x:c r="A233" s="31"/>
      <x:c r="B233" s="31"/>
      <x:c r="C233" s="31"/>
      <x:c r="D233" s="31"/>
      <x:c r="E233" s="31"/>
      <x:c r="F233" s="31"/>
      <x:c r="G233" s="31"/>
      <x:c r="H233" s="31"/>
      <x:c r="I233" s="31"/>
      <x:c r="J233" s="35"/>
      <x:c r="K233" s="35"/>
      <x:c r="L233" s="35" t="str">
        <x:f t="shared" si="18">IF($C233="","",IF(OR($A233="Rejected",$A233="Offer",$A233="Withdrawn"),"",IF($J233="","",$J233+7)))</x:f>
      </x:c>
      <x:c r="M233" s="31"/>
      <x:c r="N233" s="31"/>
      <x:c r="O233" s="31"/>
      <x:c r="P233" s="31"/>
      <x:c r="Q233" s="34"/>
      <x:c r="R233" s="31"/>
      <x:c r="S233" s="31"/>
      <x:c r="T233" s="36" t="str">
        <x:f t="shared" ca="1" si="19">IF($C233="","",IF($K233="","",TODAY()-$K233))</x:f>
      </x:c>
      <x:c r="U233" s="36" t="str">
        <x:f t="shared" ca="1" si="20">IF($C233="","",IF($J233="","",TODAY()-$J233))</x:f>
      </x:c>
      <x:c r="V233" s="31" t="str">
        <x:f t="shared" ca="1" si="21">IF($C233="","",IF($L233="","No follow-up set",IF($L233&lt;TODAY(),"Overdue",IF($L233=TODAY(),"Due today",IF($L233&lt;=TODAY()+7,"Due soon","Scheduled")))))</x:f>
      </x:c>
      <x:c r="W233" s="31" t="str">
        <x:f t="shared" si="22">IF($C233="","",IF(OR($V233="Overdue",$V233="Due today",AND($T233&gt;=7,NOT(OR($A233="Rejected",$A233="Offer",$A233="Withdrawn")))),"Yes","No"))</x:f>
      </x:c>
      <x:c r="X233" s="31" t="str">
        <x:f t="shared" si="23">IF($C233="","",IF(OR($A233="Rejected",$A233="Offer",$A233="Withdrawn"),"Closed","Open"))</x:f>
      </x:c>
    </x:row>
    <x:row r="234" ht="19.5" customHeight="1">
      <x:c r="A234" s="31"/>
      <x:c r="B234" s="31"/>
      <x:c r="C234" s="31"/>
      <x:c r="D234" s="31"/>
      <x:c r="E234" s="31"/>
      <x:c r="F234" s="31"/>
      <x:c r="G234" s="31"/>
      <x:c r="H234" s="31"/>
      <x:c r="I234" s="31"/>
      <x:c r="J234" s="35"/>
      <x:c r="K234" s="35"/>
      <x:c r="L234" s="35" t="str">
        <x:f t="shared" si="18">IF($C234="","",IF(OR($A234="Rejected",$A234="Offer",$A234="Withdrawn"),"",IF($J234="","",$J234+7)))</x:f>
      </x:c>
      <x:c r="M234" s="31"/>
      <x:c r="N234" s="31"/>
      <x:c r="O234" s="31"/>
      <x:c r="P234" s="31"/>
      <x:c r="Q234" s="34"/>
      <x:c r="R234" s="31"/>
      <x:c r="S234" s="31"/>
      <x:c r="T234" s="36" t="str">
        <x:f t="shared" ca="1" si="19">IF($C234="","",IF($K234="","",TODAY()-$K234))</x:f>
      </x:c>
      <x:c r="U234" s="36" t="str">
        <x:f t="shared" ca="1" si="20">IF($C234="","",IF($J234="","",TODAY()-$J234))</x:f>
      </x:c>
      <x:c r="V234" s="31" t="str">
        <x:f t="shared" ca="1" si="21">IF($C234="","",IF($L234="","No follow-up set",IF($L234&lt;TODAY(),"Overdue",IF($L234=TODAY(),"Due today",IF($L234&lt;=TODAY()+7,"Due soon","Scheduled")))))</x:f>
      </x:c>
      <x:c r="W234" s="31" t="str">
        <x:f t="shared" si="22">IF($C234="","",IF(OR($V234="Overdue",$V234="Due today",AND($T234&gt;=7,NOT(OR($A234="Rejected",$A234="Offer",$A234="Withdrawn")))),"Yes","No"))</x:f>
      </x:c>
      <x:c r="X234" s="31" t="str">
        <x:f t="shared" si="23">IF($C234="","",IF(OR($A234="Rejected",$A234="Offer",$A234="Withdrawn"),"Closed","Open"))</x:f>
      </x:c>
    </x:row>
    <x:row r="235" ht="19.5" customHeight="1">
      <x:c r="A235" s="31"/>
      <x:c r="B235" s="31"/>
      <x:c r="C235" s="31"/>
      <x:c r="D235" s="31"/>
      <x:c r="E235" s="31"/>
      <x:c r="F235" s="31"/>
      <x:c r="G235" s="31"/>
      <x:c r="H235" s="31"/>
      <x:c r="I235" s="31"/>
      <x:c r="J235" s="35"/>
      <x:c r="K235" s="35"/>
      <x:c r="L235" s="35" t="str">
        <x:f t="shared" si="18">IF($C235="","",IF(OR($A235="Rejected",$A235="Offer",$A235="Withdrawn"),"",IF($J235="","",$J235+7)))</x:f>
      </x:c>
      <x:c r="M235" s="31"/>
      <x:c r="N235" s="31"/>
      <x:c r="O235" s="31"/>
      <x:c r="P235" s="31"/>
      <x:c r="Q235" s="34"/>
      <x:c r="R235" s="31"/>
      <x:c r="S235" s="31"/>
      <x:c r="T235" s="36" t="str">
        <x:f t="shared" ca="1" si="19">IF($C235="","",IF($K235="","",TODAY()-$K235))</x:f>
      </x:c>
      <x:c r="U235" s="36" t="str">
        <x:f t="shared" ca="1" si="20">IF($C235="","",IF($J235="","",TODAY()-$J235))</x:f>
      </x:c>
      <x:c r="V235" s="31" t="str">
        <x:f t="shared" ca="1" si="21">IF($C235="","",IF($L235="","No follow-up set",IF($L235&lt;TODAY(),"Overdue",IF($L235=TODAY(),"Due today",IF($L235&lt;=TODAY()+7,"Due soon","Scheduled")))))</x:f>
      </x:c>
      <x:c r="W235" s="31" t="str">
        <x:f t="shared" si="22">IF($C235="","",IF(OR($V235="Overdue",$V235="Due today",AND($T235&gt;=7,NOT(OR($A235="Rejected",$A235="Offer",$A235="Withdrawn")))),"Yes","No"))</x:f>
      </x:c>
      <x:c r="X235" s="31" t="str">
        <x:f t="shared" si="23">IF($C235="","",IF(OR($A235="Rejected",$A235="Offer",$A235="Withdrawn"),"Closed","Open"))</x:f>
      </x:c>
    </x:row>
    <x:row r="236" ht="19.5" customHeight="1">
      <x:c r="A236" s="31"/>
      <x:c r="B236" s="31"/>
      <x:c r="C236" s="31"/>
      <x:c r="D236" s="31"/>
      <x:c r="E236" s="31"/>
      <x:c r="F236" s="31"/>
      <x:c r="G236" s="31"/>
      <x:c r="H236" s="31"/>
      <x:c r="I236" s="31"/>
      <x:c r="J236" s="35"/>
      <x:c r="K236" s="35"/>
      <x:c r="L236" s="35" t="str">
        <x:f t="shared" si="18">IF($C236="","",IF(OR($A236="Rejected",$A236="Offer",$A236="Withdrawn"),"",IF($J236="","",$J236+7)))</x:f>
      </x:c>
      <x:c r="M236" s="31"/>
      <x:c r="N236" s="31"/>
      <x:c r="O236" s="31"/>
      <x:c r="P236" s="31"/>
      <x:c r="Q236" s="34"/>
      <x:c r="R236" s="31"/>
      <x:c r="S236" s="31"/>
      <x:c r="T236" s="36" t="str">
        <x:f t="shared" ca="1" si="19">IF($C236="","",IF($K236="","",TODAY()-$K236))</x:f>
      </x:c>
      <x:c r="U236" s="36" t="str">
        <x:f t="shared" ca="1" si="20">IF($C236="","",IF($J236="","",TODAY()-$J236))</x:f>
      </x:c>
      <x:c r="V236" s="31" t="str">
        <x:f t="shared" ca="1" si="21">IF($C236="","",IF($L236="","No follow-up set",IF($L236&lt;TODAY(),"Overdue",IF($L236=TODAY(),"Due today",IF($L236&lt;=TODAY()+7,"Due soon","Scheduled")))))</x:f>
      </x:c>
      <x:c r="W236" s="31" t="str">
        <x:f t="shared" si="22">IF($C236="","",IF(OR($V236="Overdue",$V236="Due today",AND($T236&gt;=7,NOT(OR($A236="Rejected",$A236="Offer",$A236="Withdrawn")))),"Yes","No"))</x:f>
      </x:c>
      <x:c r="X236" s="31" t="str">
        <x:f t="shared" si="23">IF($C236="","",IF(OR($A236="Rejected",$A236="Offer",$A236="Withdrawn"),"Closed","Open"))</x:f>
      </x:c>
    </x:row>
    <x:row r="237" ht="19.5" customHeight="1">
      <x:c r="A237" s="31"/>
      <x:c r="B237" s="31"/>
      <x:c r="C237" s="31"/>
      <x:c r="D237" s="31"/>
      <x:c r="E237" s="31"/>
      <x:c r="F237" s="31"/>
      <x:c r="G237" s="31"/>
      <x:c r="H237" s="31"/>
      <x:c r="I237" s="31"/>
      <x:c r="J237" s="35"/>
      <x:c r="K237" s="35"/>
      <x:c r="L237" s="35" t="str">
        <x:f t="shared" si="18">IF($C237="","",IF(OR($A237="Rejected",$A237="Offer",$A237="Withdrawn"),"",IF($J237="","",$J237+7)))</x:f>
      </x:c>
      <x:c r="M237" s="31"/>
      <x:c r="N237" s="31"/>
      <x:c r="O237" s="31"/>
      <x:c r="P237" s="31"/>
      <x:c r="Q237" s="34"/>
      <x:c r="R237" s="31"/>
      <x:c r="S237" s="31"/>
      <x:c r="T237" s="36" t="str">
        <x:f t="shared" ca="1" si="19">IF($C237="","",IF($K237="","",TODAY()-$K237))</x:f>
      </x:c>
      <x:c r="U237" s="36" t="str">
        <x:f t="shared" ca="1" si="20">IF($C237="","",IF($J237="","",TODAY()-$J237))</x:f>
      </x:c>
      <x:c r="V237" s="31" t="str">
        <x:f t="shared" ca="1" si="21">IF($C237="","",IF($L237="","No follow-up set",IF($L237&lt;TODAY(),"Overdue",IF($L237=TODAY(),"Due today",IF($L237&lt;=TODAY()+7,"Due soon","Scheduled")))))</x:f>
      </x:c>
      <x:c r="W237" s="31" t="str">
        <x:f t="shared" si="22">IF($C237="","",IF(OR($V237="Overdue",$V237="Due today",AND($T237&gt;=7,NOT(OR($A237="Rejected",$A237="Offer",$A237="Withdrawn")))),"Yes","No"))</x:f>
      </x:c>
      <x:c r="X237" s="31" t="str">
        <x:f t="shared" si="23">IF($C237="","",IF(OR($A237="Rejected",$A237="Offer",$A237="Withdrawn"),"Closed","Open"))</x:f>
      </x:c>
    </x:row>
    <x:row r="238" ht="19.5" customHeight="1">
      <x:c r="A238" s="31"/>
      <x:c r="B238" s="31"/>
      <x:c r="C238" s="31"/>
      <x:c r="D238" s="31"/>
      <x:c r="E238" s="31"/>
      <x:c r="F238" s="31"/>
      <x:c r="G238" s="31"/>
      <x:c r="H238" s="31"/>
      <x:c r="I238" s="31"/>
      <x:c r="J238" s="35"/>
      <x:c r="K238" s="35"/>
      <x:c r="L238" s="35" t="str">
        <x:f t="shared" si="18">IF($C238="","",IF(OR($A238="Rejected",$A238="Offer",$A238="Withdrawn"),"",IF($J238="","",$J238+7)))</x:f>
      </x:c>
      <x:c r="M238" s="31"/>
      <x:c r="N238" s="31"/>
      <x:c r="O238" s="31"/>
      <x:c r="P238" s="31"/>
      <x:c r="Q238" s="34"/>
      <x:c r="R238" s="31"/>
      <x:c r="S238" s="31"/>
      <x:c r="T238" s="36" t="str">
        <x:f t="shared" ca="1" si="19">IF($C238="","",IF($K238="","",TODAY()-$K238))</x:f>
      </x:c>
      <x:c r="U238" s="36" t="str">
        <x:f t="shared" ca="1" si="20">IF($C238="","",IF($J238="","",TODAY()-$J238))</x:f>
      </x:c>
      <x:c r="V238" s="31" t="str">
        <x:f t="shared" ca="1" si="21">IF($C238="","",IF($L238="","No follow-up set",IF($L238&lt;TODAY(),"Overdue",IF($L238=TODAY(),"Due today",IF($L238&lt;=TODAY()+7,"Due soon","Scheduled")))))</x:f>
      </x:c>
      <x:c r="W238" s="31" t="str">
        <x:f t="shared" si="22">IF($C238="","",IF(OR($V238="Overdue",$V238="Due today",AND($T238&gt;=7,NOT(OR($A238="Rejected",$A238="Offer",$A238="Withdrawn")))),"Yes","No"))</x:f>
      </x:c>
      <x:c r="X238" s="31" t="str">
        <x:f t="shared" si="23">IF($C238="","",IF(OR($A238="Rejected",$A238="Offer",$A238="Withdrawn"),"Closed","Open"))</x:f>
      </x:c>
    </x:row>
    <x:row r="239" ht="19.5" customHeight="1">
      <x:c r="A239" s="31"/>
      <x:c r="B239" s="31"/>
      <x:c r="C239" s="31"/>
      <x:c r="D239" s="31"/>
      <x:c r="E239" s="31"/>
      <x:c r="F239" s="31"/>
      <x:c r="G239" s="31"/>
      <x:c r="H239" s="31"/>
      <x:c r="I239" s="31"/>
      <x:c r="J239" s="35"/>
      <x:c r="K239" s="35"/>
      <x:c r="L239" s="35" t="str">
        <x:f t="shared" si="18">IF($C239="","",IF(OR($A239="Rejected",$A239="Offer",$A239="Withdrawn"),"",IF($J239="","",$J239+7)))</x:f>
      </x:c>
      <x:c r="M239" s="31"/>
      <x:c r="N239" s="31"/>
      <x:c r="O239" s="31"/>
      <x:c r="P239" s="31"/>
      <x:c r="Q239" s="34"/>
      <x:c r="R239" s="31"/>
      <x:c r="S239" s="31"/>
      <x:c r="T239" s="36" t="str">
        <x:f t="shared" ca="1" si="19">IF($C239="","",IF($K239="","",TODAY()-$K239))</x:f>
      </x:c>
      <x:c r="U239" s="36" t="str">
        <x:f t="shared" ca="1" si="20">IF($C239="","",IF($J239="","",TODAY()-$J239))</x:f>
      </x:c>
      <x:c r="V239" s="31" t="str">
        <x:f t="shared" ca="1" si="21">IF($C239="","",IF($L239="","No follow-up set",IF($L239&lt;TODAY(),"Overdue",IF($L239=TODAY(),"Due today",IF($L239&lt;=TODAY()+7,"Due soon","Scheduled")))))</x:f>
      </x:c>
      <x:c r="W239" s="31" t="str">
        <x:f t="shared" si="22">IF($C239="","",IF(OR($V239="Overdue",$V239="Due today",AND($T239&gt;=7,NOT(OR($A239="Rejected",$A239="Offer",$A239="Withdrawn")))),"Yes","No"))</x:f>
      </x:c>
      <x:c r="X239" s="31" t="str">
        <x:f t="shared" si="23">IF($C239="","",IF(OR($A239="Rejected",$A239="Offer",$A239="Withdrawn"),"Closed","Open"))</x:f>
      </x:c>
    </x:row>
    <x:row r="240" ht="19.5" customHeight="1">
      <x:c r="A240" s="31"/>
      <x:c r="B240" s="31"/>
      <x:c r="C240" s="31"/>
      <x:c r="D240" s="31"/>
      <x:c r="E240" s="31"/>
      <x:c r="F240" s="31"/>
      <x:c r="G240" s="31"/>
      <x:c r="H240" s="31"/>
      <x:c r="I240" s="31"/>
      <x:c r="J240" s="35"/>
      <x:c r="K240" s="35"/>
      <x:c r="L240" s="35" t="str">
        <x:f t="shared" si="18">IF($C240="","",IF(OR($A240="Rejected",$A240="Offer",$A240="Withdrawn"),"",IF($J240="","",$J240+7)))</x:f>
      </x:c>
      <x:c r="M240" s="31"/>
      <x:c r="N240" s="31"/>
      <x:c r="O240" s="31"/>
      <x:c r="P240" s="31"/>
      <x:c r="Q240" s="34"/>
      <x:c r="R240" s="31"/>
      <x:c r="S240" s="31"/>
      <x:c r="T240" s="36" t="str">
        <x:f t="shared" ca="1" si="19">IF($C240="","",IF($K240="","",TODAY()-$K240))</x:f>
      </x:c>
      <x:c r="U240" s="36" t="str">
        <x:f t="shared" ca="1" si="20">IF($C240="","",IF($J240="","",TODAY()-$J240))</x:f>
      </x:c>
      <x:c r="V240" s="31" t="str">
        <x:f t="shared" ca="1" si="21">IF($C240="","",IF($L240="","No follow-up set",IF($L240&lt;TODAY(),"Overdue",IF($L240=TODAY(),"Due today",IF($L240&lt;=TODAY()+7,"Due soon","Scheduled")))))</x:f>
      </x:c>
      <x:c r="W240" s="31" t="str">
        <x:f t="shared" si="22">IF($C240="","",IF(OR($V240="Overdue",$V240="Due today",AND($T240&gt;=7,NOT(OR($A240="Rejected",$A240="Offer",$A240="Withdrawn")))),"Yes","No"))</x:f>
      </x:c>
      <x:c r="X240" s="31" t="str">
        <x:f t="shared" si="23">IF($C240="","",IF(OR($A240="Rejected",$A240="Offer",$A240="Withdrawn"),"Closed","Open"))</x:f>
      </x:c>
    </x:row>
    <x:row r="241" ht="19.5" customHeight="1">
      <x:c r="A241" s="31"/>
      <x:c r="B241" s="31"/>
      <x:c r="C241" s="31"/>
      <x:c r="D241" s="31"/>
      <x:c r="E241" s="31"/>
      <x:c r="F241" s="31"/>
      <x:c r="G241" s="31"/>
      <x:c r="H241" s="31"/>
      <x:c r="I241" s="31"/>
      <x:c r="J241" s="35"/>
      <x:c r="K241" s="35"/>
      <x:c r="L241" s="35" t="str">
        <x:f t="shared" si="18">IF($C241="","",IF(OR($A241="Rejected",$A241="Offer",$A241="Withdrawn"),"",IF($J241="","",$J241+7)))</x:f>
      </x:c>
      <x:c r="M241" s="31"/>
      <x:c r="N241" s="31"/>
      <x:c r="O241" s="31"/>
      <x:c r="P241" s="31"/>
      <x:c r="Q241" s="34"/>
      <x:c r="R241" s="31"/>
      <x:c r="S241" s="31"/>
      <x:c r="T241" s="36" t="str">
        <x:f t="shared" ca="1" si="19">IF($C241="","",IF($K241="","",TODAY()-$K241))</x:f>
      </x:c>
      <x:c r="U241" s="36" t="str">
        <x:f t="shared" ca="1" si="20">IF($C241="","",IF($J241="","",TODAY()-$J241))</x:f>
      </x:c>
      <x:c r="V241" s="31" t="str">
        <x:f t="shared" ca="1" si="21">IF($C241="","",IF($L241="","No follow-up set",IF($L241&lt;TODAY(),"Overdue",IF($L241=TODAY(),"Due today",IF($L241&lt;=TODAY()+7,"Due soon","Scheduled")))))</x:f>
      </x:c>
      <x:c r="W241" s="31" t="str">
        <x:f t="shared" si="22">IF($C241="","",IF(OR($V241="Overdue",$V241="Due today",AND($T241&gt;=7,NOT(OR($A241="Rejected",$A241="Offer",$A241="Withdrawn")))),"Yes","No"))</x:f>
      </x:c>
      <x:c r="X241" s="31" t="str">
        <x:f t="shared" si="23">IF($C241="","",IF(OR($A241="Rejected",$A241="Offer",$A241="Withdrawn"),"Closed","Open"))</x:f>
      </x:c>
    </x:row>
    <x:row r="242" ht="19.5" customHeight="1">
      <x:c r="A242" s="31"/>
      <x:c r="B242" s="31"/>
      <x:c r="C242" s="31"/>
      <x:c r="D242" s="31"/>
      <x:c r="E242" s="31"/>
      <x:c r="F242" s="31"/>
      <x:c r="G242" s="31"/>
      <x:c r="H242" s="31"/>
      <x:c r="I242" s="31"/>
      <x:c r="J242" s="35"/>
      <x:c r="K242" s="35"/>
      <x:c r="L242" s="35" t="str">
        <x:f t="shared" si="18">IF($C242="","",IF(OR($A242="Rejected",$A242="Offer",$A242="Withdrawn"),"",IF($J242="","",$J242+7)))</x:f>
      </x:c>
      <x:c r="M242" s="31"/>
      <x:c r="N242" s="31"/>
      <x:c r="O242" s="31"/>
      <x:c r="P242" s="31"/>
      <x:c r="Q242" s="34"/>
      <x:c r="R242" s="31"/>
      <x:c r="S242" s="31"/>
      <x:c r="T242" s="36" t="str">
        <x:f t="shared" ca="1" si="19">IF($C242="","",IF($K242="","",TODAY()-$K242))</x:f>
      </x:c>
      <x:c r="U242" s="36" t="str">
        <x:f t="shared" ca="1" si="20">IF($C242="","",IF($J242="","",TODAY()-$J242))</x:f>
      </x:c>
      <x:c r="V242" s="31" t="str">
        <x:f t="shared" ca="1" si="21">IF($C242="","",IF($L242="","No follow-up set",IF($L242&lt;TODAY(),"Overdue",IF($L242=TODAY(),"Due today",IF($L242&lt;=TODAY()+7,"Due soon","Scheduled")))))</x:f>
      </x:c>
      <x:c r="W242" s="31" t="str">
        <x:f t="shared" si="22">IF($C242="","",IF(OR($V242="Overdue",$V242="Due today",AND($T242&gt;=7,NOT(OR($A242="Rejected",$A242="Offer",$A242="Withdrawn")))),"Yes","No"))</x:f>
      </x:c>
      <x:c r="X242" s="31" t="str">
        <x:f t="shared" si="23">IF($C242="","",IF(OR($A242="Rejected",$A242="Offer",$A242="Withdrawn"),"Closed","Open"))</x:f>
      </x:c>
    </x:row>
    <x:row r="243" ht="19.5" customHeight="1">
      <x:c r="A243" s="31"/>
      <x:c r="B243" s="31"/>
      <x:c r="C243" s="31"/>
      <x:c r="D243" s="31"/>
      <x:c r="E243" s="31"/>
      <x:c r="F243" s="31"/>
      <x:c r="G243" s="31"/>
      <x:c r="H243" s="31"/>
      <x:c r="I243" s="31"/>
      <x:c r="J243" s="35"/>
      <x:c r="K243" s="35"/>
      <x:c r="L243" s="35" t="str">
        <x:f t="shared" si="18">IF($C243="","",IF(OR($A243="Rejected",$A243="Offer",$A243="Withdrawn"),"",IF($J243="","",$J243+7)))</x:f>
      </x:c>
      <x:c r="M243" s="31"/>
      <x:c r="N243" s="31"/>
      <x:c r="O243" s="31"/>
      <x:c r="P243" s="31"/>
      <x:c r="Q243" s="34"/>
      <x:c r="R243" s="31"/>
      <x:c r="S243" s="31"/>
      <x:c r="T243" s="36" t="str">
        <x:f t="shared" ca="1" si="19">IF($C243="","",IF($K243="","",TODAY()-$K243))</x:f>
      </x:c>
      <x:c r="U243" s="36" t="str">
        <x:f t="shared" ca="1" si="20">IF($C243="","",IF($J243="","",TODAY()-$J243))</x:f>
      </x:c>
      <x:c r="V243" s="31" t="str">
        <x:f t="shared" ca="1" si="21">IF($C243="","",IF($L243="","No follow-up set",IF($L243&lt;TODAY(),"Overdue",IF($L243=TODAY(),"Due today",IF($L243&lt;=TODAY()+7,"Due soon","Scheduled")))))</x:f>
      </x:c>
      <x:c r="W243" s="31" t="str">
        <x:f t="shared" si="22">IF($C243="","",IF(OR($V243="Overdue",$V243="Due today",AND($T243&gt;=7,NOT(OR($A243="Rejected",$A243="Offer",$A243="Withdrawn")))),"Yes","No"))</x:f>
      </x:c>
      <x:c r="X243" s="31" t="str">
        <x:f t="shared" si="23">IF($C243="","",IF(OR($A243="Rejected",$A243="Offer",$A243="Withdrawn"),"Closed","Open"))</x:f>
      </x:c>
    </x:row>
    <x:row r="244" ht="19.5" customHeight="1">
      <x:c r="A244" s="31"/>
      <x:c r="B244" s="31"/>
      <x:c r="C244" s="31"/>
      <x:c r="D244" s="31"/>
      <x:c r="E244" s="31"/>
      <x:c r="F244" s="31"/>
      <x:c r="G244" s="31"/>
      <x:c r="H244" s="31"/>
      <x:c r="I244" s="31"/>
      <x:c r="J244" s="35"/>
      <x:c r="K244" s="35"/>
      <x:c r="L244" s="35" t="str">
        <x:f t="shared" si="18">IF($C244="","",IF(OR($A244="Rejected",$A244="Offer",$A244="Withdrawn"),"",IF($J244="","",$J244+7)))</x:f>
      </x:c>
      <x:c r="M244" s="31"/>
      <x:c r="N244" s="31"/>
      <x:c r="O244" s="31"/>
      <x:c r="P244" s="31"/>
      <x:c r="Q244" s="34"/>
      <x:c r="R244" s="31"/>
      <x:c r="S244" s="31"/>
      <x:c r="T244" s="36" t="str">
        <x:f t="shared" ca="1" si="19">IF($C244="","",IF($K244="","",TODAY()-$K244))</x:f>
      </x:c>
      <x:c r="U244" s="36" t="str">
        <x:f t="shared" ca="1" si="20">IF($C244="","",IF($J244="","",TODAY()-$J244))</x:f>
      </x:c>
      <x:c r="V244" s="31" t="str">
        <x:f t="shared" ca="1" si="21">IF($C244="","",IF($L244="","No follow-up set",IF($L244&lt;TODAY(),"Overdue",IF($L244=TODAY(),"Due today",IF($L244&lt;=TODAY()+7,"Due soon","Scheduled")))))</x:f>
      </x:c>
      <x:c r="W244" s="31" t="str">
        <x:f t="shared" si="22">IF($C244="","",IF(OR($V244="Overdue",$V244="Due today",AND($T244&gt;=7,NOT(OR($A244="Rejected",$A244="Offer",$A244="Withdrawn")))),"Yes","No"))</x:f>
      </x:c>
      <x:c r="X244" s="31" t="str">
        <x:f t="shared" si="23">IF($C244="","",IF(OR($A244="Rejected",$A244="Offer",$A244="Withdrawn"),"Closed","Open"))</x:f>
      </x:c>
    </x:row>
    <x:row r="245" ht="19.5" customHeight="1">
      <x:c r="A245" s="31"/>
      <x:c r="B245" s="31"/>
      <x:c r="C245" s="31"/>
      <x:c r="D245" s="31"/>
      <x:c r="E245" s="31"/>
      <x:c r="F245" s="31"/>
      <x:c r="G245" s="31"/>
      <x:c r="H245" s="31"/>
      <x:c r="I245" s="31"/>
      <x:c r="J245" s="35"/>
      <x:c r="K245" s="35"/>
      <x:c r="L245" s="35" t="str">
        <x:f t="shared" si="18">IF($C245="","",IF(OR($A245="Rejected",$A245="Offer",$A245="Withdrawn"),"",IF($J245="","",$J245+7)))</x:f>
      </x:c>
      <x:c r="M245" s="31"/>
      <x:c r="N245" s="31"/>
      <x:c r="O245" s="31"/>
      <x:c r="P245" s="31"/>
      <x:c r="Q245" s="34"/>
      <x:c r="R245" s="31"/>
      <x:c r="S245" s="31"/>
      <x:c r="T245" s="36" t="str">
        <x:f t="shared" ca="1" si="19">IF($C245="","",IF($K245="","",TODAY()-$K245))</x:f>
      </x:c>
      <x:c r="U245" s="36" t="str">
        <x:f t="shared" ca="1" si="20">IF($C245="","",IF($J245="","",TODAY()-$J245))</x:f>
      </x:c>
      <x:c r="V245" s="31" t="str">
        <x:f t="shared" ca="1" si="21">IF($C245="","",IF($L245="","No follow-up set",IF($L245&lt;TODAY(),"Overdue",IF($L245=TODAY(),"Due today",IF($L245&lt;=TODAY()+7,"Due soon","Scheduled")))))</x:f>
      </x:c>
      <x:c r="W245" s="31" t="str">
        <x:f t="shared" si="22">IF($C245="","",IF(OR($V245="Overdue",$V245="Due today",AND($T245&gt;=7,NOT(OR($A245="Rejected",$A245="Offer",$A245="Withdrawn")))),"Yes","No"))</x:f>
      </x:c>
      <x:c r="X245" s="31" t="str">
        <x:f t="shared" si="23">IF($C245="","",IF(OR($A245="Rejected",$A245="Offer",$A245="Withdrawn"),"Closed","Open"))</x:f>
      </x:c>
    </x:row>
    <x:row r="246" ht="19.5" customHeight="1">
      <x:c r="A246" s="31"/>
      <x:c r="B246" s="31"/>
      <x:c r="C246" s="31"/>
      <x:c r="D246" s="31"/>
      <x:c r="E246" s="31"/>
      <x:c r="F246" s="31"/>
      <x:c r="G246" s="31"/>
      <x:c r="H246" s="31"/>
      <x:c r="I246" s="31"/>
      <x:c r="J246" s="35"/>
      <x:c r="K246" s="35"/>
      <x:c r="L246" s="35" t="str">
        <x:f t="shared" si="18">IF($C246="","",IF(OR($A246="Rejected",$A246="Offer",$A246="Withdrawn"),"",IF($J246="","",$J246+7)))</x:f>
      </x:c>
      <x:c r="M246" s="31"/>
      <x:c r="N246" s="31"/>
      <x:c r="O246" s="31"/>
      <x:c r="P246" s="31"/>
      <x:c r="Q246" s="34"/>
      <x:c r="R246" s="31"/>
      <x:c r="S246" s="31"/>
      <x:c r="T246" s="36" t="str">
        <x:f t="shared" ca="1" si="19">IF($C246="","",IF($K246="","",TODAY()-$K246))</x:f>
      </x:c>
      <x:c r="U246" s="36" t="str">
        <x:f t="shared" ca="1" si="20">IF($C246="","",IF($J246="","",TODAY()-$J246))</x:f>
      </x:c>
      <x:c r="V246" s="31" t="str">
        <x:f t="shared" ca="1" si="21">IF($C246="","",IF($L246="","No follow-up set",IF($L246&lt;TODAY(),"Overdue",IF($L246=TODAY(),"Due today",IF($L246&lt;=TODAY()+7,"Due soon","Scheduled")))))</x:f>
      </x:c>
      <x:c r="W246" s="31" t="str">
        <x:f t="shared" si="22">IF($C246="","",IF(OR($V246="Overdue",$V246="Due today",AND($T246&gt;=7,NOT(OR($A246="Rejected",$A246="Offer",$A246="Withdrawn")))),"Yes","No"))</x:f>
      </x:c>
      <x:c r="X246" s="31" t="str">
        <x:f t="shared" si="23">IF($C246="","",IF(OR($A246="Rejected",$A246="Offer",$A246="Withdrawn"),"Closed","Open"))</x:f>
      </x:c>
    </x:row>
    <x:row r="247" ht="19.5" customHeight="1">
      <x:c r="A247" s="31"/>
      <x:c r="B247" s="31"/>
      <x:c r="C247" s="31"/>
      <x:c r="D247" s="31"/>
      <x:c r="E247" s="31"/>
      <x:c r="F247" s="31"/>
      <x:c r="G247" s="31"/>
      <x:c r="H247" s="31"/>
      <x:c r="I247" s="31"/>
      <x:c r="J247" s="35"/>
      <x:c r="K247" s="35"/>
      <x:c r="L247" s="35" t="str">
        <x:f t="shared" si="18">IF($C247="","",IF(OR($A247="Rejected",$A247="Offer",$A247="Withdrawn"),"",IF($J247="","",$J247+7)))</x:f>
      </x:c>
      <x:c r="M247" s="31"/>
      <x:c r="N247" s="31"/>
      <x:c r="O247" s="31"/>
      <x:c r="P247" s="31"/>
      <x:c r="Q247" s="34"/>
      <x:c r="R247" s="31"/>
      <x:c r="S247" s="31"/>
      <x:c r="T247" s="36" t="str">
        <x:f t="shared" ca="1" si="19">IF($C247="","",IF($K247="","",TODAY()-$K247))</x:f>
      </x:c>
      <x:c r="U247" s="36" t="str">
        <x:f t="shared" ca="1" si="20">IF($C247="","",IF($J247="","",TODAY()-$J247))</x:f>
      </x:c>
      <x:c r="V247" s="31" t="str">
        <x:f t="shared" ca="1" si="21">IF($C247="","",IF($L247="","No follow-up set",IF($L247&lt;TODAY(),"Overdue",IF($L247=TODAY(),"Due today",IF($L247&lt;=TODAY()+7,"Due soon","Scheduled")))))</x:f>
      </x:c>
      <x:c r="W247" s="31" t="str">
        <x:f t="shared" si="22">IF($C247="","",IF(OR($V247="Overdue",$V247="Due today",AND($T247&gt;=7,NOT(OR($A247="Rejected",$A247="Offer",$A247="Withdrawn")))),"Yes","No"))</x:f>
      </x:c>
      <x:c r="X247" s="31" t="str">
        <x:f t="shared" si="23">IF($C247="","",IF(OR($A247="Rejected",$A247="Offer",$A247="Withdrawn"),"Closed","Open"))</x:f>
      </x:c>
    </x:row>
    <x:row r="248" ht="19.5" customHeight="1">
      <x:c r="A248" s="31"/>
      <x:c r="B248" s="31"/>
      <x:c r="C248" s="31"/>
      <x:c r="D248" s="31"/>
      <x:c r="E248" s="31"/>
      <x:c r="F248" s="31"/>
      <x:c r="G248" s="31"/>
      <x:c r="H248" s="31"/>
      <x:c r="I248" s="31"/>
      <x:c r="J248" s="35"/>
      <x:c r="K248" s="35"/>
      <x:c r="L248" s="35" t="str">
        <x:f t="shared" si="18">IF($C248="","",IF(OR($A248="Rejected",$A248="Offer",$A248="Withdrawn"),"",IF($J248="","",$J248+7)))</x:f>
      </x:c>
      <x:c r="M248" s="31"/>
      <x:c r="N248" s="31"/>
      <x:c r="O248" s="31"/>
      <x:c r="P248" s="31"/>
      <x:c r="Q248" s="34"/>
      <x:c r="R248" s="31"/>
      <x:c r="S248" s="31"/>
      <x:c r="T248" s="36" t="str">
        <x:f t="shared" ca="1" si="19">IF($C248="","",IF($K248="","",TODAY()-$K248))</x:f>
      </x:c>
      <x:c r="U248" s="36" t="str">
        <x:f t="shared" ca="1" si="20">IF($C248="","",IF($J248="","",TODAY()-$J248))</x:f>
      </x:c>
      <x:c r="V248" s="31" t="str">
        <x:f t="shared" ca="1" si="21">IF($C248="","",IF($L248="","No follow-up set",IF($L248&lt;TODAY(),"Overdue",IF($L248=TODAY(),"Due today",IF($L248&lt;=TODAY()+7,"Due soon","Scheduled")))))</x:f>
      </x:c>
      <x:c r="W248" s="31" t="str">
        <x:f t="shared" si="22">IF($C248="","",IF(OR($V248="Overdue",$V248="Due today",AND($T248&gt;=7,NOT(OR($A248="Rejected",$A248="Offer",$A248="Withdrawn")))),"Yes","No"))</x:f>
      </x:c>
      <x:c r="X248" s="31" t="str">
        <x:f t="shared" si="23">IF($C248="","",IF(OR($A248="Rejected",$A248="Offer",$A248="Withdrawn"),"Closed","Open"))</x:f>
      </x:c>
    </x:row>
    <x:row r="249" ht="19.5" customHeight="1">
      <x:c r="A249" s="31"/>
      <x:c r="B249" s="31"/>
      <x:c r="C249" s="31"/>
      <x:c r="D249" s="31"/>
      <x:c r="E249" s="31"/>
      <x:c r="F249" s="31"/>
      <x:c r="G249" s="31"/>
      <x:c r="H249" s="31"/>
      <x:c r="I249" s="31"/>
      <x:c r="J249" s="35"/>
      <x:c r="K249" s="35"/>
      <x:c r="L249" s="35" t="str">
        <x:f t="shared" si="18">IF($C249="","",IF(OR($A249="Rejected",$A249="Offer",$A249="Withdrawn"),"",IF($J249="","",$J249+7)))</x:f>
      </x:c>
      <x:c r="M249" s="31"/>
      <x:c r="N249" s="31"/>
      <x:c r="O249" s="31"/>
      <x:c r="P249" s="31"/>
      <x:c r="Q249" s="34"/>
      <x:c r="R249" s="31"/>
      <x:c r="S249" s="31"/>
      <x:c r="T249" s="36" t="str">
        <x:f t="shared" ca="1" si="19">IF($C249="","",IF($K249="","",TODAY()-$K249))</x:f>
      </x:c>
      <x:c r="U249" s="36" t="str">
        <x:f t="shared" ca="1" si="20">IF($C249="","",IF($J249="","",TODAY()-$J249))</x:f>
      </x:c>
      <x:c r="V249" s="31" t="str">
        <x:f t="shared" ca="1" si="21">IF($C249="","",IF($L249="","No follow-up set",IF($L249&lt;TODAY(),"Overdue",IF($L249=TODAY(),"Due today",IF($L249&lt;=TODAY()+7,"Due soon","Scheduled")))))</x:f>
      </x:c>
      <x:c r="W249" s="31" t="str">
        <x:f t="shared" si="22">IF($C249="","",IF(OR($V249="Overdue",$V249="Due today",AND($T249&gt;=7,NOT(OR($A249="Rejected",$A249="Offer",$A249="Withdrawn")))),"Yes","No"))</x:f>
      </x:c>
      <x:c r="X249" s="31" t="str">
        <x:f t="shared" si="23">IF($C249="","",IF(OR($A249="Rejected",$A249="Offer",$A249="Withdrawn"),"Closed","Open"))</x:f>
      </x:c>
    </x:row>
    <x:row r="250" ht="19.5" customHeight="1">
      <x:c r="A250" s="31"/>
      <x:c r="B250" s="31"/>
      <x:c r="C250" s="31"/>
      <x:c r="D250" s="31"/>
      <x:c r="E250" s="31"/>
      <x:c r="F250" s="31"/>
      <x:c r="G250" s="31"/>
      <x:c r="H250" s="31"/>
      <x:c r="I250" s="31"/>
      <x:c r="J250" s="35"/>
      <x:c r="K250" s="35"/>
      <x:c r="L250" s="35" t="str">
        <x:f t="shared" si="18">IF($C250="","",IF(OR($A250="Rejected",$A250="Offer",$A250="Withdrawn"),"",IF($J250="","",$J250+7)))</x:f>
      </x:c>
      <x:c r="M250" s="31"/>
      <x:c r="N250" s="31"/>
      <x:c r="O250" s="31"/>
      <x:c r="P250" s="31"/>
      <x:c r="Q250" s="34"/>
      <x:c r="R250" s="31"/>
      <x:c r="S250" s="31"/>
      <x:c r="T250" s="36" t="str">
        <x:f t="shared" ca="1" si="19">IF($C250="","",IF($K250="","",TODAY()-$K250))</x:f>
      </x:c>
      <x:c r="U250" s="36" t="str">
        <x:f t="shared" ca="1" si="20">IF($C250="","",IF($J250="","",TODAY()-$J250))</x:f>
      </x:c>
      <x:c r="V250" s="31" t="str">
        <x:f t="shared" ca="1" si="21">IF($C250="","",IF($L250="","No follow-up set",IF($L250&lt;TODAY(),"Overdue",IF($L250=TODAY(),"Due today",IF($L250&lt;=TODAY()+7,"Due soon","Scheduled")))))</x:f>
      </x:c>
      <x:c r="W250" s="31" t="str">
        <x:f t="shared" si="22">IF($C250="","",IF(OR($V250="Overdue",$V250="Due today",AND($T250&gt;=7,NOT(OR($A250="Rejected",$A250="Offer",$A250="Withdrawn")))),"Yes","No"))</x:f>
      </x:c>
      <x:c r="X250" s="31" t="str">
        <x:f t="shared" si="23">IF($C250="","",IF(OR($A250="Rejected",$A250="Offer",$A250="Withdrawn"),"Closed","Open"))</x:f>
      </x:c>
    </x:row>
    <x:row r="251" ht="19.5" customHeight="1">
      <x:c r="A251" s="31"/>
      <x:c r="B251" s="31"/>
      <x:c r="C251" s="31"/>
      <x:c r="D251" s="31"/>
      <x:c r="E251" s="31"/>
      <x:c r="F251" s="31"/>
      <x:c r="G251" s="31"/>
      <x:c r="H251" s="31"/>
      <x:c r="I251" s="31"/>
      <x:c r="J251" s="35"/>
      <x:c r="K251" s="35"/>
      <x:c r="L251" s="35" t="str">
        <x:f t="shared" si="18">IF($C251="","",IF(OR($A251="Rejected",$A251="Offer",$A251="Withdrawn"),"",IF($J251="","",$J251+7)))</x:f>
      </x:c>
      <x:c r="M251" s="31"/>
      <x:c r="N251" s="31"/>
      <x:c r="O251" s="31"/>
      <x:c r="P251" s="31"/>
      <x:c r="Q251" s="34"/>
      <x:c r="R251" s="31"/>
      <x:c r="S251" s="31"/>
      <x:c r="T251" s="36" t="str">
        <x:f t="shared" ca="1" si="19">IF($C251="","",IF($K251="","",TODAY()-$K251))</x:f>
      </x:c>
      <x:c r="U251" s="36" t="str">
        <x:f t="shared" ca="1" si="20">IF($C251="","",IF($J251="","",TODAY()-$J251))</x:f>
      </x:c>
      <x:c r="V251" s="31" t="str">
        <x:f t="shared" ca="1" si="21">IF($C251="","",IF($L251="","No follow-up set",IF($L251&lt;TODAY(),"Overdue",IF($L251=TODAY(),"Due today",IF($L251&lt;=TODAY()+7,"Due soon","Scheduled")))))</x:f>
      </x:c>
      <x:c r="W251" s="31" t="str">
        <x:f t="shared" si="22">IF($C251="","",IF(OR($V251="Overdue",$V251="Due today",AND($T251&gt;=7,NOT(OR($A251="Rejected",$A251="Offer",$A251="Withdrawn")))),"Yes","No"))</x:f>
      </x:c>
      <x:c r="X251" s="31" t="str">
        <x:f t="shared" si="23">IF($C251="","",IF(OR($A251="Rejected",$A251="Offer",$A251="Withdrawn"),"Closed","Open"))</x:f>
      </x:c>
    </x:row>
    <x:row r="252" ht="19.5" customHeight="1">
      <x:c r="A252" s="31"/>
      <x:c r="B252" s="31"/>
      <x:c r="C252" s="31"/>
      <x:c r="D252" s="31"/>
      <x:c r="E252" s="31"/>
      <x:c r="F252" s="31"/>
      <x:c r="G252" s="31"/>
      <x:c r="H252" s="31"/>
      <x:c r="I252" s="31"/>
      <x:c r="J252" s="35"/>
      <x:c r="K252" s="35"/>
      <x:c r="L252" s="35" t="str">
        <x:f t="shared" si="18">IF($C252="","",IF(OR($A252="Rejected",$A252="Offer",$A252="Withdrawn"),"",IF($J252="","",$J252+7)))</x:f>
      </x:c>
      <x:c r="M252" s="31"/>
      <x:c r="N252" s="31"/>
      <x:c r="O252" s="31"/>
      <x:c r="P252" s="31"/>
      <x:c r="Q252" s="34"/>
      <x:c r="R252" s="31"/>
      <x:c r="S252" s="31"/>
      <x:c r="T252" s="36" t="str">
        <x:f t="shared" ca="1" si="19">IF($C252="","",IF($K252="","",TODAY()-$K252))</x:f>
      </x:c>
      <x:c r="U252" s="36" t="str">
        <x:f t="shared" ca="1" si="20">IF($C252="","",IF($J252="","",TODAY()-$J252))</x:f>
      </x:c>
      <x:c r="V252" s="31" t="str">
        <x:f t="shared" ca="1" si="21">IF($C252="","",IF($L252="","No follow-up set",IF($L252&lt;TODAY(),"Overdue",IF($L252=TODAY(),"Due today",IF($L252&lt;=TODAY()+7,"Due soon","Scheduled")))))</x:f>
      </x:c>
      <x:c r="W252" s="31" t="str">
        <x:f t="shared" si="22">IF($C252="","",IF(OR($V252="Overdue",$V252="Due today",AND($T252&gt;=7,NOT(OR($A252="Rejected",$A252="Offer",$A252="Withdrawn")))),"Yes","No"))</x:f>
      </x:c>
      <x:c r="X252" s="31" t="str">
        <x:f t="shared" si="23">IF($C252="","",IF(OR($A252="Rejected",$A252="Offer",$A252="Withdrawn"),"Closed","Open"))</x:f>
      </x:c>
    </x:row>
    <x:row r="253" ht="19.5" customHeight="1">
      <x:c r="A253" s="31"/>
      <x:c r="B253" s="31"/>
      <x:c r="C253" s="31"/>
      <x:c r="D253" s="31"/>
      <x:c r="E253" s="31"/>
      <x:c r="F253" s="31"/>
      <x:c r="G253" s="31"/>
      <x:c r="H253" s="31"/>
      <x:c r="I253" s="31"/>
      <x:c r="J253" s="35"/>
      <x:c r="K253" s="35"/>
      <x:c r="L253" s="35" t="str">
        <x:f t="shared" si="18">IF($C253="","",IF(OR($A253="Rejected",$A253="Offer",$A253="Withdrawn"),"",IF($J253="","",$J253+7)))</x:f>
      </x:c>
      <x:c r="M253" s="31"/>
      <x:c r="N253" s="31"/>
      <x:c r="O253" s="31"/>
      <x:c r="P253" s="31"/>
      <x:c r="Q253" s="34"/>
      <x:c r="R253" s="31"/>
      <x:c r="S253" s="31"/>
      <x:c r="T253" s="36" t="str">
        <x:f t="shared" ca="1" si="19">IF($C253="","",IF($K253="","",TODAY()-$K253))</x:f>
      </x:c>
      <x:c r="U253" s="36" t="str">
        <x:f t="shared" ca="1" si="20">IF($C253="","",IF($J253="","",TODAY()-$J253))</x:f>
      </x:c>
      <x:c r="V253" s="31" t="str">
        <x:f t="shared" ca="1" si="21">IF($C253="","",IF($L253="","No follow-up set",IF($L253&lt;TODAY(),"Overdue",IF($L253=TODAY(),"Due today",IF($L253&lt;=TODAY()+7,"Due soon","Scheduled")))))</x:f>
      </x:c>
      <x:c r="W253" s="31" t="str">
        <x:f t="shared" si="22">IF($C253="","",IF(OR($V253="Overdue",$V253="Due today",AND($T253&gt;=7,NOT(OR($A253="Rejected",$A253="Offer",$A253="Withdrawn")))),"Yes","No"))</x:f>
      </x:c>
      <x:c r="X253" s="31" t="str">
        <x:f t="shared" si="23">IF($C253="","",IF(OR($A253="Rejected",$A253="Offer",$A253="Withdrawn"),"Closed","Open"))</x:f>
      </x:c>
    </x:row>
    <x:row r="254" ht="19.5" customHeight="1">
      <x:c r="A254" s="31"/>
      <x:c r="B254" s="31"/>
      <x:c r="C254" s="31"/>
      <x:c r="D254" s="31"/>
      <x:c r="E254" s="31"/>
      <x:c r="F254" s="31"/>
      <x:c r="G254" s="31"/>
      <x:c r="H254" s="31"/>
      <x:c r="I254" s="31"/>
      <x:c r="J254" s="35"/>
      <x:c r="K254" s="35"/>
      <x:c r="L254" s="35" t="str">
        <x:f t="shared" si="18">IF($C254="","",IF(OR($A254="Rejected",$A254="Offer",$A254="Withdrawn"),"",IF($J254="","",$J254+7)))</x:f>
      </x:c>
      <x:c r="M254" s="31"/>
      <x:c r="N254" s="31"/>
      <x:c r="O254" s="31"/>
      <x:c r="P254" s="31"/>
      <x:c r="Q254" s="34"/>
      <x:c r="R254" s="31"/>
      <x:c r="S254" s="31"/>
      <x:c r="T254" s="36" t="str">
        <x:f t="shared" ca="1" si="19">IF($C254="","",IF($K254="","",TODAY()-$K254))</x:f>
      </x:c>
      <x:c r="U254" s="36" t="str">
        <x:f t="shared" ca="1" si="20">IF($C254="","",IF($J254="","",TODAY()-$J254))</x:f>
      </x:c>
      <x:c r="V254" s="31" t="str">
        <x:f t="shared" ca="1" si="21">IF($C254="","",IF($L254="","No follow-up set",IF($L254&lt;TODAY(),"Overdue",IF($L254=TODAY(),"Due today",IF($L254&lt;=TODAY()+7,"Due soon","Scheduled")))))</x:f>
      </x:c>
      <x:c r="W254" s="31" t="str">
        <x:f t="shared" si="22">IF($C254="","",IF(OR($V254="Overdue",$V254="Due today",AND($T254&gt;=7,NOT(OR($A254="Rejected",$A254="Offer",$A254="Withdrawn")))),"Yes","No"))</x:f>
      </x:c>
      <x:c r="X254" s="31" t="str">
        <x:f t="shared" si="23">IF($C254="","",IF(OR($A254="Rejected",$A254="Offer",$A254="Withdrawn"),"Closed","Open"))</x:f>
      </x:c>
    </x:row>
    <x:row r="255" ht="19.5" customHeight="1">
      <x:c r="A255" s="31"/>
      <x:c r="B255" s="31"/>
      <x:c r="C255" s="31"/>
      <x:c r="D255" s="31"/>
      <x:c r="E255" s="31"/>
      <x:c r="F255" s="31"/>
      <x:c r="G255" s="31"/>
      <x:c r="H255" s="31"/>
      <x:c r="I255" s="31"/>
      <x:c r="J255" s="35"/>
      <x:c r="K255" s="35"/>
      <x:c r="L255" s="35" t="str">
        <x:f t="shared" si="18">IF($C255="","",IF(OR($A255="Rejected",$A255="Offer",$A255="Withdrawn"),"",IF($J255="","",$J255+7)))</x:f>
      </x:c>
      <x:c r="M255" s="31"/>
      <x:c r="N255" s="31"/>
      <x:c r="O255" s="31"/>
      <x:c r="P255" s="31"/>
      <x:c r="Q255" s="34"/>
      <x:c r="R255" s="31"/>
      <x:c r="S255" s="31"/>
      <x:c r="T255" s="36" t="str">
        <x:f t="shared" ca="1" si="19">IF($C255="","",IF($K255="","",TODAY()-$K255))</x:f>
      </x:c>
      <x:c r="U255" s="36" t="str">
        <x:f t="shared" ca="1" si="20">IF($C255="","",IF($J255="","",TODAY()-$J255))</x:f>
      </x:c>
      <x:c r="V255" s="31" t="str">
        <x:f t="shared" ca="1" si="21">IF($C255="","",IF($L255="","No follow-up set",IF($L255&lt;TODAY(),"Overdue",IF($L255=TODAY(),"Due today",IF($L255&lt;=TODAY()+7,"Due soon","Scheduled")))))</x:f>
      </x:c>
      <x:c r="W255" s="31" t="str">
        <x:f t="shared" si="22">IF($C255="","",IF(OR($V255="Overdue",$V255="Due today",AND($T255&gt;=7,NOT(OR($A255="Rejected",$A255="Offer",$A255="Withdrawn")))),"Yes","No"))</x:f>
      </x:c>
      <x:c r="X255" s="31" t="str">
        <x:f t="shared" si="23">IF($C255="","",IF(OR($A255="Rejected",$A255="Offer",$A255="Withdrawn"),"Closed","Open"))</x:f>
      </x:c>
    </x:row>
    <x:row r="256" ht="19.5" customHeight="1">
      <x:c r="A256" s="31"/>
      <x:c r="B256" s="31"/>
      <x:c r="C256" s="31"/>
      <x:c r="D256" s="31"/>
      <x:c r="E256" s="31"/>
      <x:c r="F256" s="31"/>
      <x:c r="G256" s="31"/>
      <x:c r="H256" s="31"/>
      <x:c r="I256" s="31"/>
      <x:c r="J256" s="35"/>
      <x:c r="K256" s="35"/>
      <x:c r="L256" s="35" t="str">
        <x:f t="shared" si="18">IF($C256="","",IF(OR($A256="Rejected",$A256="Offer",$A256="Withdrawn"),"",IF($J256="","",$J256+7)))</x:f>
      </x:c>
      <x:c r="M256" s="31"/>
      <x:c r="N256" s="31"/>
      <x:c r="O256" s="31"/>
      <x:c r="P256" s="31"/>
      <x:c r="Q256" s="34"/>
      <x:c r="R256" s="31"/>
      <x:c r="S256" s="31"/>
      <x:c r="T256" s="36" t="str">
        <x:f t="shared" ca="1" si="19">IF($C256="","",IF($K256="","",TODAY()-$K256))</x:f>
      </x:c>
      <x:c r="U256" s="36" t="str">
        <x:f t="shared" ca="1" si="20">IF($C256="","",IF($J256="","",TODAY()-$J256))</x:f>
      </x:c>
      <x:c r="V256" s="31" t="str">
        <x:f t="shared" ca="1" si="21">IF($C256="","",IF($L256="","No follow-up set",IF($L256&lt;TODAY(),"Overdue",IF($L256=TODAY(),"Due today",IF($L256&lt;=TODAY()+7,"Due soon","Scheduled")))))</x:f>
      </x:c>
      <x:c r="W256" s="31" t="str">
        <x:f t="shared" si="22">IF($C256="","",IF(OR($V256="Overdue",$V256="Due today",AND($T256&gt;=7,NOT(OR($A256="Rejected",$A256="Offer",$A256="Withdrawn")))),"Yes","No"))</x:f>
      </x:c>
      <x:c r="X256" s="31" t="str">
        <x:f t="shared" si="23">IF($C256="","",IF(OR($A256="Rejected",$A256="Offer",$A256="Withdrawn"),"Closed","Open"))</x:f>
      </x:c>
    </x:row>
    <x:row r="257" ht="19.5" customHeight="1">
      <x:c r="A257" s="31"/>
      <x:c r="B257" s="31"/>
      <x:c r="C257" s="31"/>
      <x:c r="D257" s="31"/>
      <x:c r="E257" s="31"/>
      <x:c r="F257" s="31"/>
      <x:c r="G257" s="31"/>
      <x:c r="H257" s="31"/>
      <x:c r="I257" s="31"/>
      <x:c r="J257" s="35"/>
      <x:c r="K257" s="35"/>
      <x:c r="L257" s="35" t="str">
        <x:f t="shared" si="18">IF($C257="","",IF(OR($A257="Rejected",$A257="Offer",$A257="Withdrawn"),"",IF($J257="","",$J257+7)))</x:f>
      </x:c>
      <x:c r="M257" s="31"/>
      <x:c r="N257" s="31"/>
      <x:c r="O257" s="31"/>
      <x:c r="P257" s="31"/>
      <x:c r="Q257" s="34"/>
      <x:c r="R257" s="31"/>
      <x:c r="S257" s="31"/>
      <x:c r="T257" s="36" t="str">
        <x:f t="shared" ca="1" si="19">IF($C257="","",IF($K257="","",TODAY()-$K257))</x:f>
      </x:c>
      <x:c r="U257" s="36" t="str">
        <x:f t="shared" ca="1" si="20">IF($C257="","",IF($J257="","",TODAY()-$J257))</x:f>
      </x:c>
      <x:c r="V257" s="31" t="str">
        <x:f t="shared" ca="1" si="21">IF($C257="","",IF($L257="","No follow-up set",IF($L257&lt;TODAY(),"Overdue",IF($L257=TODAY(),"Due today",IF($L257&lt;=TODAY()+7,"Due soon","Scheduled")))))</x:f>
      </x:c>
      <x:c r="W257" s="31" t="str">
        <x:f t="shared" si="22">IF($C257="","",IF(OR($V257="Overdue",$V257="Due today",AND($T257&gt;=7,NOT(OR($A257="Rejected",$A257="Offer",$A257="Withdrawn")))),"Yes","No"))</x:f>
      </x:c>
      <x:c r="X257" s="31" t="str">
        <x:f t="shared" si="23">IF($C257="","",IF(OR($A257="Rejected",$A257="Offer",$A257="Withdrawn"),"Closed","Open"))</x:f>
      </x:c>
    </x:row>
    <x:row r="258" ht="19.5" customHeight="1">
      <x:c r="A258" s="31"/>
      <x:c r="B258" s="31"/>
      <x:c r="C258" s="31"/>
      <x:c r="D258" s="31"/>
      <x:c r="E258" s="31"/>
      <x:c r="F258" s="31"/>
      <x:c r="G258" s="31"/>
      <x:c r="H258" s="31"/>
      <x:c r="I258" s="31"/>
      <x:c r="J258" s="35"/>
      <x:c r="K258" s="35"/>
      <x:c r="L258" s="35" t="str">
        <x:f t="shared" ref="L258:L321" si="24">IF($C258="","",IF(OR($A258="Rejected",$A258="Offer",$A258="Withdrawn"),"",IF($J258="","",$J258+7)))</x:f>
      </x:c>
      <x:c r="M258" s="31"/>
      <x:c r="N258" s="31"/>
      <x:c r="O258" s="31"/>
      <x:c r="P258" s="31"/>
      <x:c r="Q258" s="34"/>
      <x:c r="R258" s="31"/>
      <x:c r="S258" s="31"/>
      <x:c r="T258" s="36" t="str">
        <x:f t="shared" ref="T258:T321" ca="1" si="25">IF($C258="","",IF($K258="","",TODAY()-$K258))</x:f>
      </x:c>
      <x:c r="U258" s="36" t="str">
        <x:f t="shared" ref="U258:U321" ca="1" si="26">IF($C258="","",IF($J258="","",TODAY()-$J258))</x:f>
      </x:c>
      <x:c r="V258" s="31" t="str">
        <x:f t="shared" ref="V258:V321" ca="1" si="27">IF($C258="","",IF($L258="","No follow-up set",IF($L258&lt;TODAY(),"Overdue",IF($L258=TODAY(),"Due today",IF($L258&lt;=TODAY()+7,"Due soon","Scheduled")))))</x:f>
      </x:c>
      <x:c r="W258" s="31" t="str">
        <x:f t="shared" ref="W258:W321" si="28">IF($C258="","",IF(OR($V258="Overdue",$V258="Due today",AND($T258&gt;=7,NOT(OR($A258="Rejected",$A258="Offer",$A258="Withdrawn")))),"Yes","No"))</x:f>
      </x:c>
      <x:c r="X258" s="31" t="str">
        <x:f t="shared" ref="X258:X321" si="29">IF($C258="","",IF(OR($A258="Rejected",$A258="Offer",$A258="Withdrawn"),"Closed","Open"))</x:f>
      </x:c>
    </x:row>
    <x:row r="259" ht="19.5" customHeight="1">
      <x:c r="A259" s="31"/>
      <x:c r="B259" s="31"/>
      <x:c r="C259" s="31"/>
      <x:c r="D259" s="31"/>
      <x:c r="E259" s="31"/>
      <x:c r="F259" s="31"/>
      <x:c r="G259" s="31"/>
      <x:c r="H259" s="31"/>
      <x:c r="I259" s="31"/>
      <x:c r="J259" s="35"/>
      <x:c r="K259" s="35"/>
      <x:c r="L259" s="35" t="str">
        <x:f t="shared" si="24">IF($C259="","",IF(OR($A259="Rejected",$A259="Offer",$A259="Withdrawn"),"",IF($J259="","",$J259+7)))</x:f>
      </x:c>
      <x:c r="M259" s="31"/>
      <x:c r="N259" s="31"/>
      <x:c r="O259" s="31"/>
      <x:c r="P259" s="31"/>
      <x:c r="Q259" s="34"/>
      <x:c r="R259" s="31"/>
      <x:c r="S259" s="31"/>
      <x:c r="T259" s="36" t="str">
        <x:f t="shared" ca="1" si="25">IF($C259="","",IF($K259="","",TODAY()-$K259))</x:f>
      </x:c>
      <x:c r="U259" s="36" t="str">
        <x:f t="shared" ca="1" si="26">IF($C259="","",IF($J259="","",TODAY()-$J259))</x:f>
      </x:c>
      <x:c r="V259" s="31" t="str">
        <x:f t="shared" ca="1" si="27">IF($C259="","",IF($L259="","No follow-up set",IF($L259&lt;TODAY(),"Overdue",IF($L259=TODAY(),"Due today",IF($L259&lt;=TODAY()+7,"Due soon","Scheduled")))))</x:f>
      </x:c>
      <x:c r="W259" s="31" t="str">
        <x:f t="shared" si="28">IF($C259="","",IF(OR($V259="Overdue",$V259="Due today",AND($T259&gt;=7,NOT(OR($A259="Rejected",$A259="Offer",$A259="Withdrawn")))),"Yes","No"))</x:f>
      </x:c>
      <x:c r="X259" s="31" t="str">
        <x:f t="shared" si="29">IF($C259="","",IF(OR($A259="Rejected",$A259="Offer",$A259="Withdrawn"),"Closed","Open"))</x:f>
      </x:c>
    </x:row>
    <x:row r="260" ht="19.5" customHeight="1">
      <x:c r="A260" s="31"/>
      <x:c r="B260" s="31"/>
      <x:c r="C260" s="31"/>
      <x:c r="D260" s="31"/>
      <x:c r="E260" s="31"/>
      <x:c r="F260" s="31"/>
      <x:c r="G260" s="31"/>
      <x:c r="H260" s="31"/>
      <x:c r="I260" s="31"/>
      <x:c r="J260" s="35"/>
      <x:c r="K260" s="35"/>
      <x:c r="L260" s="35" t="str">
        <x:f t="shared" si="24">IF($C260="","",IF(OR($A260="Rejected",$A260="Offer",$A260="Withdrawn"),"",IF($J260="","",$J260+7)))</x:f>
      </x:c>
      <x:c r="M260" s="31"/>
      <x:c r="N260" s="31"/>
      <x:c r="O260" s="31"/>
      <x:c r="P260" s="31"/>
      <x:c r="Q260" s="34"/>
      <x:c r="R260" s="31"/>
      <x:c r="S260" s="31"/>
      <x:c r="T260" s="36" t="str">
        <x:f t="shared" ca="1" si="25">IF($C260="","",IF($K260="","",TODAY()-$K260))</x:f>
      </x:c>
      <x:c r="U260" s="36" t="str">
        <x:f t="shared" ca="1" si="26">IF($C260="","",IF($J260="","",TODAY()-$J260))</x:f>
      </x:c>
      <x:c r="V260" s="31" t="str">
        <x:f t="shared" ca="1" si="27">IF($C260="","",IF($L260="","No follow-up set",IF($L260&lt;TODAY(),"Overdue",IF($L260=TODAY(),"Due today",IF($L260&lt;=TODAY()+7,"Due soon","Scheduled")))))</x:f>
      </x:c>
      <x:c r="W260" s="31" t="str">
        <x:f t="shared" si="28">IF($C260="","",IF(OR($V260="Overdue",$V260="Due today",AND($T260&gt;=7,NOT(OR($A260="Rejected",$A260="Offer",$A260="Withdrawn")))),"Yes","No"))</x:f>
      </x:c>
      <x:c r="X260" s="31" t="str">
        <x:f t="shared" si="29">IF($C260="","",IF(OR($A260="Rejected",$A260="Offer",$A260="Withdrawn"),"Closed","Open"))</x:f>
      </x:c>
    </x:row>
    <x:row r="261" ht="19.5" customHeight="1">
      <x:c r="A261" s="31"/>
      <x:c r="B261" s="31"/>
      <x:c r="C261" s="31"/>
      <x:c r="D261" s="31"/>
      <x:c r="E261" s="31"/>
      <x:c r="F261" s="31"/>
      <x:c r="G261" s="31"/>
      <x:c r="H261" s="31"/>
      <x:c r="I261" s="31"/>
      <x:c r="J261" s="35"/>
      <x:c r="K261" s="35"/>
      <x:c r="L261" s="35" t="str">
        <x:f t="shared" si="24">IF($C261="","",IF(OR($A261="Rejected",$A261="Offer",$A261="Withdrawn"),"",IF($J261="","",$J261+7)))</x:f>
      </x:c>
      <x:c r="M261" s="31"/>
      <x:c r="N261" s="31"/>
      <x:c r="O261" s="31"/>
      <x:c r="P261" s="31"/>
      <x:c r="Q261" s="34"/>
      <x:c r="R261" s="31"/>
      <x:c r="S261" s="31"/>
      <x:c r="T261" s="36" t="str">
        <x:f t="shared" ca="1" si="25">IF($C261="","",IF($K261="","",TODAY()-$K261))</x:f>
      </x:c>
      <x:c r="U261" s="36" t="str">
        <x:f t="shared" ca="1" si="26">IF($C261="","",IF($J261="","",TODAY()-$J261))</x:f>
      </x:c>
      <x:c r="V261" s="31" t="str">
        <x:f t="shared" ca="1" si="27">IF($C261="","",IF($L261="","No follow-up set",IF($L261&lt;TODAY(),"Overdue",IF($L261=TODAY(),"Due today",IF($L261&lt;=TODAY()+7,"Due soon","Scheduled")))))</x:f>
      </x:c>
      <x:c r="W261" s="31" t="str">
        <x:f t="shared" si="28">IF($C261="","",IF(OR($V261="Overdue",$V261="Due today",AND($T261&gt;=7,NOT(OR($A261="Rejected",$A261="Offer",$A261="Withdrawn")))),"Yes","No"))</x:f>
      </x:c>
      <x:c r="X261" s="31" t="str">
        <x:f t="shared" si="29">IF($C261="","",IF(OR($A261="Rejected",$A261="Offer",$A261="Withdrawn"),"Closed","Open"))</x:f>
      </x:c>
    </x:row>
    <x:row r="262" ht="19.5" customHeight="1">
      <x:c r="A262" s="31"/>
      <x:c r="B262" s="31"/>
      <x:c r="C262" s="31"/>
      <x:c r="D262" s="31"/>
      <x:c r="E262" s="31"/>
      <x:c r="F262" s="31"/>
      <x:c r="G262" s="31"/>
      <x:c r="H262" s="31"/>
      <x:c r="I262" s="31"/>
      <x:c r="J262" s="35"/>
      <x:c r="K262" s="35"/>
      <x:c r="L262" s="35" t="str">
        <x:f t="shared" si="24">IF($C262="","",IF(OR($A262="Rejected",$A262="Offer",$A262="Withdrawn"),"",IF($J262="","",$J262+7)))</x:f>
      </x:c>
      <x:c r="M262" s="31"/>
      <x:c r="N262" s="31"/>
      <x:c r="O262" s="31"/>
      <x:c r="P262" s="31"/>
      <x:c r="Q262" s="34"/>
      <x:c r="R262" s="31"/>
      <x:c r="S262" s="31"/>
      <x:c r="T262" s="36" t="str">
        <x:f t="shared" ca="1" si="25">IF($C262="","",IF($K262="","",TODAY()-$K262))</x:f>
      </x:c>
      <x:c r="U262" s="36" t="str">
        <x:f t="shared" ca="1" si="26">IF($C262="","",IF($J262="","",TODAY()-$J262))</x:f>
      </x:c>
      <x:c r="V262" s="31" t="str">
        <x:f t="shared" ca="1" si="27">IF($C262="","",IF($L262="","No follow-up set",IF($L262&lt;TODAY(),"Overdue",IF($L262=TODAY(),"Due today",IF($L262&lt;=TODAY()+7,"Due soon","Scheduled")))))</x:f>
      </x:c>
      <x:c r="W262" s="31" t="str">
        <x:f t="shared" si="28">IF($C262="","",IF(OR($V262="Overdue",$V262="Due today",AND($T262&gt;=7,NOT(OR($A262="Rejected",$A262="Offer",$A262="Withdrawn")))),"Yes","No"))</x:f>
      </x:c>
      <x:c r="X262" s="31" t="str">
        <x:f t="shared" si="29">IF($C262="","",IF(OR($A262="Rejected",$A262="Offer",$A262="Withdrawn"),"Closed","Open"))</x:f>
      </x:c>
    </x:row>
    <x:row r="263" ht="19.5" customHeight="1">
      <x:c r="A263" s="31"/>
      <x:c r="B263" s="31"/>
      <x:c r="C263" s="31"/>
      <x:c r="D263" s="31"/>
      <x:c r="E263" s="31"/>
      <x:c r="F263" s="31"/>
      <x:c r="G263" s="31"/>
      <x:c r="H263" s="31"/>
      <x:c r="I263" s="31"/>
      <x:c r="J263" s="35"/>
      <x:c r="K263" s="35"/>
      <x:c r="L263" s="35" t="str">
        <x:f t="shared" si="24">IF($C263="","",IF(OR($A263="Rejected",$A263="Offer",$A263="Withdrawn"),"",IF($J263="","",$J263+7)))</x:f>
      </x:c>
      <x:c r="M263" s="31"/>
      <x:c r="N263" s="31"/>
      <x:c r="O263" s="31"/>
      <x:c r="P263" s="31"/>
      <x:c r="Q263" s="34"/>
      <x:c r="R263" s="31"/>
      <x:c r="S263" s="31"/>
      <x:c r="T263" s="36" t="str">
        <x:f t="shared" ca="1" si="25">IF($C263="","",IF($K263="","",TODAY()-$K263))</x:f>
      </x:c>
      <x:c r="U263" s="36" t="str">
        <x:f t="shared" ca="1" si="26">IF($C263="","",IF($J263="","",TODAY()-$J263))</x:f>
      </x:c>
      <x:c r="V263" s="31" t="str">
        <x:f t="shared" ca="1" si="27">IF($C263="","",IF($L263="","No follow-up set",IF($L263&lt;TODAY(),"Overdue",IF($L263=TODAY(),"Due today",IF($L263&lt;=TODAY()+7,"Due soon","Scheduled")))))</x:f>
      </x:c>
      <x:c r="W263" s="31" t="str">
        <x:f t="shared" si="28">IF($C263="","",IF(OR($V263="Overdue",$V263="Due today",AND($T263&gt;=7,NOT(OR($A263="Rejected",$A263="Offer",$A263="Withdrawn")))),"Yes","No"))</x:f>
      </x:c>
      <x:c r="X263" s="31" t="str">
        <x:f t="shared" si="29">IF($C263="","",IF(OR($A263="Rejected",$A263="Offer",$A263="Withdrawn"),"Closed","Open"))</x:f>
      </x:c>
    </x:row>
    <x:row r="264" ht="19.5" customHeight="1">
      <x:c r="A264" s="31"/>
      <x:c r="B264" s="31"/>
      <x:c r="C264" s="31"/>
      <x:c r="D264" s="31"/>
      <x:c r="E264" s="31"/>
      <x:c r="F264" s="31"/>
      <x:c r="G264" s="31"/>
      <x:c r="H264" s="31"/>
      <x:c r="I264" s="31"/>
      <x:c r="J264" s="35"/>
      <x:c r="K264" s="35"/>
      <x:c r="L264" s="35" t="str">
        <x:f t="shared" si="24">IF($C264="","",IF(OR($A264="Rejected",$A264="Offer",$A264="Withdrawn"),"",IF($J264="","",$J264+7)))</x:f>
      </x:c>
      <x:c r="M264" s="31"/>
      <x:c r="N264" s="31"/>
      <x:c r="O264" s="31"/>
      <x:c r="P264" s="31"/>
      <x:c r="Q264" s="34"/>
      <x:c r="R264" s="31"/>
      <x:c r="S264" s="31"/>
      <x:c r="T264" s="36" t="str">
        <x:f t="shared" ca="1" si="25">IF($C264="","",IF($K264="","",TODAY()-$K264))</x:f>
      </x:c>
      <x:c r="U264" s="36" t="str">
        <x:f t="shared" ca="1" si="26">IF($C264="","",IF($J264="","",TODAY()-$J264))</x:f>
      </x:c>
      <x:c r="V264" s="31" t="str">
        <x:f t="shared" ca="1" si="27">IF($C264="","",IF($L264="","No follow-up set",IF($L264&lt;TODAY(),"Overdue",IF($L264=TODAY(),"Due today",IF($L264&lt;=TODAY()+7,"Due soon","Scheduled")))))</x:f>
      </x:c>
      <x:c r="W264" s="31" t="str">
        <x:f t="shared" si="28">IF($C264="","",IF(OR($V264="Overdue",$V264="Due today",AND($T264&gt;=7,NOT(OR($A264="Rejected",$A264="Offer",$A264="Withdrawn")))),"Yes","No"))</x:f>
      </x:c>
      <x:c r="X264" s="31" t="str">
        <x:f t="shared" si="29">IF($C264="","",IF(OR($A264="Rejected",$A264="Offer",$A264="Withdrawn"),"Closed","Open"))</x:f>
      </x:c>
    </x:row>
    <x:row r="265" ht="19.5" customHeight="1">
      <x:c r="A265" s="31"/>
      <x:c r="B265" s="31"/>
      <x:c r="C265" s="31"/>
      <x:c r="D265" s="31"/>
      <x:c r="E265" s="31"/>
      <x:c r="F265" s="31"/>
      <x:c r="G265" s="31"/>
      <x:c r="H265" s="31"/>
      <x:c r="I265" s="31"/>
      <x:c r="J265" s="35"/>
      <x:c r="K265" s="35"/>
      <x:c r="L265" s="35" t="str">
        <x:f t="shared" si="24">IF($C265="","",IF(OR($A265="Rejected",$A265="Offer",$A265="Withdrawn"),"",IF($J265="","",$J265+7)))</x:f>
      </x:c>
      <x:c r="M265" s="31"/>
      <x:c r="N265" s="31"/>
      <x:c r="O265" s="31"/>
      <x:c r="P265" s="31"/>
      <x:c r="Q265" s="34"/>
      <x:c r="R265" s="31"/>
      <x:c r="S265" s="31"/>
      <x:c r="T265" s="36" t="str">
        <x:f t="shared" ca="1" si="25">IF($C265="","",IF($K265="","",TODAY()-$K265))</x:f>
      </x:c>
      <x:c r="U265" s="36" t="str">
        <x:f t="shared" ca="1" si="26">IF($C265="","",IF($J265="","",TODAY()-$J265))</x:f>
      </x:c>
      <x:c r="V265" s="31" t="str">
        <x:f t="shared" ca="1" si="27">IF($C265="","",IF($L265="","No follow-up set",IF($L265&lt;TODAY(),"Overdue",IF($L265=TODAY(),"Due today",IF($L265&lt;=TODAY()+7,"Due soon","Scheduled")))))</x:f>
      </x:c>
      <x:c r="W265" s="31" t="str">
        <x:f t="shared" si="28">IF($C265="","",IF(OR($V265="Overdue",$V265="Due today",AND($T265&gt;=7,NOT(OR($A265="Rejected",$A265="Offer",$A265="Withdrawn")))),"Yes","No"))</x:f>
      </x:c>
      <x:c r="X265" s="31" t="str">
        <x:f t="shared" si="29">IF($C265="","",IF(OR($A265="Rejected",$A265="Offer",$A265="Withdrawn"),"Closed","Open"))</x:f>
      </x:c>
    </x:row>
    <x:row r="266" ht="19.5" customHeight="1">
      <x:c r="A266" s="31"/>
      <x:c r="B266" s="31"/>
      <x:c r="C266" s="31"/>
      <x:c r="D266" s="31"/>
      <x:c r="E266" s="31"/>
      <x:c r="F266" s="31"/>
      <x:c r="G266" s="31"/>
      <x:c r="H266" s="31"/>
      <x:c r="I266" s="31"/>
      <x:c r="J266" s="35"/>
      <x:c r="K266" s="35"/>
      <x:c r="L266" s="35" t="str">
        <x:f t="shared" si="24">IF($C266="","",IF(OR($A266="Rejected",$A266="Offer",$A266="Withdrawn"),"",IF($J266="","",$J266+7)))</x:f>
      </x:c>
      <x:c r="M266" s="31"/>
      <x:c r="N266" s="31"/>
      <x:c r="O266" s="31"/>
      <x:c r="P266" s="31"/>
      <x:c r="Q266" s="34"/>
      <x:c r="R266" s="31"/>
      <x:c r="S266" s="31"/>
      <x:c r="T266" s="36" t="str">
        <x:f t="shared" ca="1" si="25">IF($C266="","",IF($K266="","",TODAY()-$K266))</x:f>
      </x:c>
      <x:c r="U266" s="36" t="str">
        <x:f t="shared" ca="1" si="26">IF($C266="","",IF($J266="","",TODAY()-$J266))</x:f>
      </x:c>
      <x:c r="V266" s="31" t="str">
        <x:f t="shared" ca="1" si="27">IF($C266="","",IF($L266="","No follow-up set",IF($L266&lt;TODAY(),"Overdue",IF($L266=TODAY(),"Due today",IF($L266&lt;=TODAY()+7,"Due soon","Scheduled")))))</x:f>
      </x:c>
      <x:c r="W266" s="31" t="str">
        <x:f t="shared" si="28">IF($C266="","",IF(OR($V266="Overdue",$V266="Due today",AND($T266&gt;=7,NOT(OR($A266="Rejected",$A266="Offer",$A266="Withdrawn")))),"Yes","No"))</x:f>
      </x:c>
      <x:c r="X266" s="31" t="str">
        <x:f t="shared" si="29">IF($C266="","",IF(OR($A266="Rejected",$A266="Offer",$A266="Withdrawn"),"Closed","Open"))</x:f>
      </x:c>
    </x:row>
    <x:row r="267" ht="19.5" customHeight="1">
      <x:c r="A267" s="31"/>
      <x:c r="B267" s="31"/>
      <x:c r="C267" s="31"/>
      <x:c r="D267" s="31"/>
      <x:c r="E267" s="31"/>
      <x:c r="F267" s="31"/>
      <x:c r="G267" s="31"/>
      <x:c r="H267" s="31"/>
      <x:c r="I267" s="31"/>
      <x:c r="J267" s="35"/>
      <x:c r="K267" s="35"/>
      <x:c r="L267" s="35" t="str">
        <x:f t="shared" si="24">IF($C267="","",IF(OR($A267="Rejected",$A267="Offer",$A267="Withdrawn"),"",IF($J267="","",$J267+7)))</x:f>
      </x:c>
      <x:c r="M267" s="31"/>
      <x:c r="N267" s="31"/>
      <x:c r="O267" s="31"/>
      <x:c r="P267" s="31"/>
      <x:c r="Q267" s="34"/>
      <x:c r="R267" s="31"/>
      <x:c r="S267" s="31"/>
      <x:c r="T267" s="36" t="str">
        <x:f t="shared" ca="1" si="25">IF($C267="","",IF($K267="","",TODAY()-$K267))</x:f>
      </x:c>
      <x:c r="U267" s="36" t="str">
        <x:f t="shared" ca="1" si="26">IF($C267="","",IF($J267="","",TODAY()-$J267))</x:f>
      </x:c>
      <x:c r="V267" s="31" t="str">
        <x:f t="shared" ca="1" si="27">IF($C267="","",IF($L267="","No follow-up set",IF($L267&lt;TODAY(),"Overdue",IF($L267=TODAY(),"Due today",IF($L267&lt;=TODAY()+7,"Due soon","Scheduled")))))</x:f>
      </x:c>
      <x:c r="W267" s="31" t="str">
        <x:f t="shared" si="28">IF($C267="","",IF(OR($V267="Overdue",$V267="Due today",AND($T267&gt;=7,NOT(OR($A267="Rejected",$A267="Offer",$A267="Withdrawn")))),"Yes","No"))</x:f>
      </x:c>
      <x:c r="X267" s="31" t="str">
        <x:f t="shared" si="29">IF($C267="","",IF(OR($A267="Rejected",$A267="Offer",$A267="Withdrawn"),"Closed","Open"))</x:f>
      </x:c>
    </x:row>
    <x:row r="268" ht="19.5" customHeight="1">
      <x:c r="A268" s="31"/>
      <x:c r="B268" s="31"/>
      <x:c r="C268" s="31"/>
      <x:c r="D268" s="31"/>
      <x:c r="E268" s="31"/>
      <x:c r="F268" s="31"/>
      <x:c r="G268" s="31"/>
      <x:c r="H268" s="31"/>
      <x:c r="I268" s="31"/>
      <x:c r="J268" s="35"/>
      <x:c r="K268" s="35"/>
      <x:c r="L268" s="35" t="str">
        <x:f t="shared" si="24">IF($C268="","",IF(OR($A268="Rejected",$A268="Offer",$A268="Withdrawn"),"",IF($J268="","",$J268+7)))</x:f>
      </x:c>
      <x:c r="M268" s="31"/>
      <x:c r="N268" s="31"/>
      <x:c r="O268" s="31"/>
      <x:c r="P268" s="31"/>
      <x:c r="Q268" s="34"/>
      <x:c r="R268" s="31"/>
      <x:c r="S268" s="31"/>
      <x:c r="T268" s="36" t="str">
        <x:f t="shared" ca="1" si="25">IF($C268="","",IF($K268="","",TODAY()-$K268))</x:f>
      </x:c>
      <x:c r="U268" s="36" t="str">
        <x:f t="shared" ca="1" si="26">IF($C268="","",IF($J268="","",TODAY()-$J268))</x:f>
      </x:c>
      <x:c r="V268" s="31" t="str">
        <x:f t="shared" ca="1" si="27">IF($C268="","",IF($L268="","No follow-up set",IF($L268&lt;TODAY(),"Overdue",IF($L268=TODAY(),"Due today",IF($L268&lt;=TODAY()+7,"Due soon","Scheduled")))))</x:f>
      </x:c>
      <x:c r="W268" s="31" t="str">
        <x:f t="shared" si="28">IF($C268="","",IF(OR($V268="Overdue",$V268="Due today",AND($T268&gt;=7,NOT(OR($A268="Rejected",$A268="Offer",$A268="Withdrawn")))),"Yes","No"))</x:f>
      </x:c>
      <x:c r="X268" s="31" t="str">
        <x:f t="shared" si="29">IF($C268="","",IF(OR($A268="Rejected",$A268="Offer",$A268="Withdrawn"),"Closed","Open"))</x:f>
      </x:c>
    </x:row>
    <x:row r="269" ht="19.5" customHeight="1">
      <x:c r="A269" s="31"/>
      <x:c r="B269" s="31"/>
      <x:c r="C269" s="31"/>
      <x:c r="D269" s="31"/>
      <x:c r="E269" s="31"/>
      <x:c r="F269" s="31"/>
      <x:c r="G269" s="31"/>
      <x:c r="H269" s="31"/>
      <x:c r="I269" s="31"/>
      <x:c r="J269" s="35"/>
      <x:c r="K269" s="35"/>
      <x:c r="L269" s="35" t="str">
        <x:f t="shared" si="24">IF($C269="","",IF(OR($A269="Rejected",$A269="Offer",$A269="Withdrawn"),"",IF($J269="","",$J269+7)))</x:f>
      </x:c>
      <x:c r="M269" s="31"/>
      <x:c r="N269" s="31"/>
      <x:c r="O269" s="31"/>
      <x:c r="P269" s="31"/>
      <x:c r="Q269" s="34"/>
      <x:c r="R269" s="31"/>
      <x:c r="S269" s="31"/>
      <x:c r="T269" s="36" t="str">
        <x:f t="shared" ca="1" si="25">IF($C269="","",IF($K269="","",TODAY()-$K269))</x:f>
      </x:c>
      <x:c r="U269" s="36" t="str">
        <x:f t="shared" ca="1" si="26">IF($C269="","",IF($J269="","",TODAY()-$J269))</x:f>
      </x:c>
      <x:c r="V269" s="31" t="str">
        <x:f t="shared" ca="1" si="27">IF($C269="","",IF($L269="","No follow-up set",IF($L269&lt;TODAY(),"Overdue",IF($L269=TODAY(),"Due today",IF($L269&lt;=TODAY()+7,"Due soon","Scheduled")))))</x:f>
      </x:c>
      <x:c r="W269" s="31" t="str">
        <x:f t="shared" si="28">IF($C269="","",IF(OR($V269="Overdue",$V269="Due today",AND($T269&gt;=7,NOT(OR($A269="Rejected",$A269="Offer",$A269="Withdrawn")))),"Yes","No"))</x:f>
      </x:c>
      <x:c r="X269" s="31" t="str">
        <x:f t="shared" si="29">IF($C269="","",IF(OR($A269="Rejected",$A269="Offer",$A269="Withdrawn"),"Closed","Open"))</x:f>
      </x:c>
    </x:row>
    <x:row r="270" ht="19.5" customHeight="1">
      <x:c r="A270" s="31"/>
      <x:c r="B270" s="31"/>
      <x:c r="C270" s="31"/>
      <x:c r="D270" s="31"/>
      <x:c r="E270" s="31"/>
      <x:c r="F270" s="31"/>
      <x:c r="G270" s="31"/>
      <x:c r="H270" s="31"/>
      <x:c r="I270" s="31"/>
      <x:c r="J270" s="35"/>
      <x:c r="K270" s="35"/>
      <x:c r="L270" s="35" t="str">
        <x:f t="shared" si="24">IF($C270="","",IF(OR($A270="Rejected",$A270="Offer",$A270="Withdrawn"),"",IF($J270="","",$J270+7)))</x:f>
      </x:c>
      <x:c r="M270" s="31"/>
      <x:c r="N270" s="31"/>
      <x:c r="O270" s="31"/>
      <x:c r="P270" s="31"/>
      <x:c r="Q270" s="34"/>
      <x:c r="R270" s="31"/>
      <x:c r="S270" s="31"/>
      <x:c r="T270" s="36" t="str">
        <x:f t="shared" ca="1" si="25">IF($C270="","",IF($K270="","",TODAY()-$K270))</x:f>
      </x:c>
      <x:c r="U270" s="36" t="str">
        <x:f t="shared" ca="1" si="26">IF($C270="","",IF($J270="","",TODAY()-$J270))</x:f>
      </x:c>
      <x:c r="V270" s="31" t="str">
        <x:f t="shared" ca="1" si="27">IF($C270="","",IF($L270="","No follow-up set",IF($L270&lt;TODAY(),"Overdue",IF($L270=TODAY(),"Due today",IF($L270&lt;=TODAY()+7,"Due soon","Scheduled")))))</x:f>
      </x:c>
      <x:c r="W270" s="31" t="str">
        <x:f t="shared" si="28">IF($C270="","",IF(OR($V270="Overdue",$V270="Due today",AND($T270&gt;=7,NOT(OR($A270="Rejected",$A270="Offer",$A270="Withdrawn")))),"Yes","No"))</x:f>
      </x:c>
      <x:c r="X270" s="31" t="str">
        <x:f t="shared" si="29">IF($C270="","",IF(OR($A270="Rejected",$A270="Offer",$A270="Withdrawn"),"Closed","Open"))</x:f>
      </x:c>
    </x:row>
    <x:row r="271" ht="19.5" customHeight="1">
      <x:c r="A271" s="31"/>
      <x:c r="B271" s="31"/>
      <x:c r="C271" s="31"/>
      <x:c r="D271" s="31"/>
      <x:c r="E271" s="31"/>
      <x:c r="F271" s="31"/>
      <x:c r="G271" s="31"/>
      <x:c r="H271" s="31"/>
      <x:c r="I271" s="31"/>
      <x:c r="J271" s="35"/>
      <x:c r="K271" s="35"/>
      <x:c r="L271" s="35" t="str">
        <x:f t="shared" si="24">IF($C271="","",IF(OR($A271="Rejected",$A271="Offer",$A271="Withdrawn"),"",IF($J271="","",$J271+7)))</x:f>
      </x:c>
      <x:c r="M271" s="31"/>
      <x:c r="N271" s="31"/>
      <x:c r="O271" s="31"/>
      <x:c r="P271" s="31"/>
      <x:c r="Q271" s="34"/>
      <x:c r="R271" s="31"/>
      <x:c r="S271" s="31"/>
      <x:c r="T271" s="36" t="str">
        <x:f t="shared" ca="1" si="25">IF($C271="","",IF($K271="","",TODAY()-$K271))</x:f>
      </x:c>
      <x:c r="U271" s="36" t="str">
        <x:f t="shared" ca="1" si="26">IF($C271="","",IF($J271="","",TODAY()-$J271))</x:f>
      </x:c>
      <x:c r="V271" s="31" t="str">
        <x:f t="shared" ca="1" si="27">IF($C271="","",IF($L271="","No follow-up set",IF($L271&lt;TODAY(),"Overdue",IF($L271=TODAY(),"Due today",IF($L271&lt;=TODAY()+7,"Due soon","Scheduled")))))</x:f>
      </x:c>
      <x:c r="W271" s="31" t="str">
        <x:f t="shared" si="28">IF($C271="","",IF(OR($V271="Overdue",$V271="Due today",AND($T271&gt;=7,NOT(OR($A271="Rejected",$A271="Offer",$A271="Withdrawn")))),"Yes","No"))</x:f>
      </x:c>
      <x:c r="X271" s="31" t="str">
        <x:f t="shared" si="29">IF($C271="","",IF(OR($A271="Rejected",$A271="Offer",$A271="Withdrawn"),"Closed","Open"))</x:f>
      </x:c>
    </x:row>
    <x:row r="272" ht="19.5" customHeight="1">
      <x:c r="A272" s="31"/>
      <x:c r="B272" s="31"/>
      <x:c r="C272" s="31"/>
      <x:c r="D272" s="31"/>
      <x:c r="E272" s="31"/>
      <x:c r="F272" s="31"/>
      <x:c r="G272" s="31"/>
      <x:c r="H272" s="31"/>
      <x:c r="I272" s="31"/>
      <x:c r="J272" s="35"/>
      <x:c r="K272" s="35"/>
      <x:c r="L272" s="35" t="str">
        <x:f t="shared" si="24">IF($C272="","",IF(OR($A272="Rejected",$A272="Offer",$A272="Withdrawn"),"",IF($J272="","",$J272+7)))</x:f>
      </x:c>
      <x:c r="M272" s="31"/>
      <x:c r="N272" s="31"/>
      <x:c r="O272" s="31"/>
      <x:c r="P272" s="31"/>
      <x:c r="Q272" s="34"/>
      <x:c r="R272" s="31"/>
      <x:c r="S272" s="31"/>
      <x:c r="T272" s="36" t="str">
        <x:f t="shared" ca="1" si="25">IF($C272="","",IF($K272="","",TODAY()-$K272))</x:f>
      </x:c>
      <x:c r="U272" s="36" t="str">
        <x:f t="shared" ca="1" si="26">IF($C272="","",IF($J272="","",TODAY()-$J272))</x:f>
      </x:c>
      <x:c r="V272" s="31" t="str">
        <x:f t="shared" ca="1" si="27">IF($C272="","",IF($L272="","No follow-up set",IF($L272&lt;TODAY(),"Overdue",IF($L272=TODAY(),"Due today",IF($L272&lt;=TODAY()+7,"Due soon","Scheduled")))))</x:f>
      </x:c>
      <x:c r="W272" s="31" t="str">
        <x:f t="shared" si="28">IF($C272="","",IF(OR($V272="Overdue",$V272="Due today",AND($T272&gt;=7,NOT(OR($A272="Rejected",$A272="Offer",$A272="Withdrawn")))),"Yes","No"))</x:f>
      </x:c>
      <x:c r="X272" s="31" t="str">
        <x:f t="shared" si="29">IF($C272="","",IF(OR($A272="Rejected",$A272="Offer",$A272="Withdrawn"),"Closed","Open"))</x:f>
      </x:c>
    </x:row>
    <x:row r="273" ht="19.5" customHeight="1">
      <x:c r="A273" s="31"/>
      <x:c r="B273" s="31"/>
      <x:c r="C273" s="31"/>
      <x:c r="D273" s="31"/>
      <x:c r="E273" s="31"/>
      <x:c r="F273" s="31"/>
      <x:c r="G273" s="31"/>
      <x:c r="H273" s="31"/>
      <x:c r="I273" s="31"/>
      <x:c r="J273" s="35"/>
      <x:c r="K273" s="35"/>
      <x:c r="L273" s="35" t="str">
        <x:f t="shared" si="24">IF($C273="","",IF(OR($A273="Rejected",$A273="Offer",$A273="Withdrawn"),"",IF($J273="","",$J273+7)))</x:f>
      </x:c>
      <x:c r="M273" s="31"/>
      <x:c r="N273" s="31"/>
      <x:c r="O273" s="31"/>
      <x:c r="P273" s="31"/>
      <x:c r="Q273" s="34"/>
      <x:c r="R273" s="31"/>
      <x:c r="S273" s="31"/>
      <x:c r="T273" s="36" t="str">
        <x:f t="shared" ca="1" si="25">IF($C273="","",IF($K273="","",TODAY()-$K273))</x:f>
      </x:c>
      <x:c r="U273" s="36" t="str">
        <x:f t="shared" ca="1" si="26">IF($C273="","",IF($J273="","",TODAY()-$J273))</x:f>
      </x:c>
      <x:c r="V273" s="31" t="str">
        <x:f t="shared" ca="1" si="27">IF($C273="","",IF($L273="","No follow-up set",IF($L273&lt;TODAY(),"Overdue",IF($L273=TODAY(),"Due today",IF($L273&lt;=TODAY()+7,"Due soon","Scheduled")))))</x:f>
      </x:c>
      <x:c r="W273" s="31" t="str">
        <x:f t="shared" si="28">IF($C273="","",IF(OR($V273="Overdue",$V273="Due today",AND($T273&gt;=7,NOT(OR($A273="Rejected",$A273="Offer",$A273="Withdrawn")))),"Yes","No"))</x:f>
      </x:c>
      <x:c r="X273" s="31" t="str">
        <x:f t="shared" si="29">IF($C273="","",IF(OR($A273="Rejected",$A273="Offer",$A273="Withdrawn"),"Closed","Open"))</x:f>
      </x:c>
    </x:row>
    <x:row r="274" ht="19.5" customHeight="1">
      <x:c r="A274" s="31"/>
      <x:c r="B274" s="31"/>
      <x:c r="C274" s="31"/>
      <x:c r="D274" s="31"/>
      <x:c r="E274" s="31"/>
      <x:c r="F274" s="31"/>
      <x:c r="G274" s="31"/>
      <x:c r="H274" s="31"/>
      <x:c r="I274" s="31"/>
      <x:c r="J274" s="35"/>
      <x:c r="K274" s="35"/>
      <x:c r="L274" s="35" t="str">
        <x:f t="shared" si="24">IF($C274="","",IF(OR($A274="Rejected",$A274="Offer",$A274="Withdrawn"),"",IF($J274="","",$J274+7)))</x:f>
      </x:c>
      <x:c r="M274" s="31"/>
      <x:c r="N274" s="31"/>
      <x:c r="O274" s="31"/>
      <x:c r="P274" s="31"/>
      <x:c r="Q274" s="34"/>
      <x:c r="R274" s="31"/>
      <x:c r="S274" s="31"/>
      <x:c r="T274" s="36" t="str">
        <x:f t="shared" ca="1" si="25">IF($C274="","",IF($K274="","",TODAY()-$K274))</x:f>
      </x:c>
      <x:c r="U274" s="36" t="str">
        <x:f t="shared" ca="1" si="26">IF($C274="","",IF($J274="","",TODAY()-$J274))</x:f>
      </x:c>
      <x:c r="V274" s="31" t="str">
        <x:f t="shared" ca="1" si="27">IF($C274="","",IF($L274="","No follow-up set",IF($L274&lt;TODAY(),"Overdue",IF($L274=TODAY(),"Due today",IF($L274&lt;=TODAY()+7,"Due soon","Scheduled")))))</x:f>
      </x:c>
      <x:c r="W274" s="31" t="str">
        <x:f t="shared" si="28">IF($C274="","",IF(OR($V274="Overdue",$V274="Due today",AND($T274&gt;=7,NOT(OR($A274="Rejected",$A274="Offer",$A274="Withdrawn")))),"Yes","No"))</x:f>
      </x:c>
      <x:c r="X274" s="31" t="str">
        <x:f t="shared" si="29">IF($C274="","",IF(OR($A274="Rejected",$A274="Offer",$A274="Withdrawn"),"Closed","Open"))</x:f>
      </x:c>
    </x:row>
    <x:row r="275" ht="19.5" customHeight="1">
      <x:c r="A275" s="31"/>
      <x:c r="B275" s="31"/>
      <x:c r="C275" s="31"/>
      <x:c r="D275" s="31"/>
      <x:c r="E275" s="31"/>
      <x:c r="F275" s="31"/>
      <x:c r="G275" s="31"/>
      <x:c r="H275" s="31"/>
      <x:c r="I275" s="31"/>
      <x:c r="J275" s="35"/>
      <x:c r="K275" s="35"/>
      <x:c r="L275" s="35" t="str">
        <x:f t="shared" si="24">IF($C275="","",IF(OR($A275="Rejected",$A275="Offer",$A275="Withdrawn"),"",IF($J275="","",$J275+7)))</x:f>
      </x:c>
      <x:c r="M275" s="31"/>
      <x:c r="N275" s="31"/>
      <x:c r="O275" s="31"/>
      <x:c r="P275" s="31"/>
      <x:c r="Q275" s="34"/>
      <x:c r="R275" s="31"/>
      <x:c r="S275" s="31"/>
      <x:c r="T275" s="36" t="str">
        <x:f t="shared" ca="1" si="25">IF($C275="","",IF($K275="","",TODAY()-$K275))</x:f>
      </x:c>
      <x:c r="U275" s="36" t="str">
        <x:f t="shared" ca="1" si="26">IF($C275="","",IF($J275="","",TODAY()-$J275))</x:f>
      </x:c>
      <x:c r="V275" s="31" t="str">
        <x:f t="shared" ca="1" si="27">IF($C275="","",IF($L275="","No follow-up set",IF($L275&lt;TODAY(),"Overdue",IF($L275=TODAY(),"Due today",IF($L275&lt;=TODAY()+7,"Due soon","Scheduled")))))</x:f>
      </x:c>
      <x:c r="W275" s="31" t="str">
        <x:f t="shared" si="28">IF($C275="","",IF(OR($V275="Overdue",$V275="Due today",AND($T275&gt;=7,NOT(OR($A275="Rejected",$A275="Offer",$A275="Withdrawn")))),"Yes","No"))</x:f>
      </x:c>
      <x:c r="X275" s="31" t="str">
        <x:f t="shared" si="29">IF($C275="","",IF(OR($A275="Rejected",$A275="Offer",$A275="Withdrawn"),"Closed","Open"))</x:f>
      </x:c>
    </x:row>
    <x:row r="276" ht="19.5" customHeight="1">
      <x:c r="A276" s="31"/>
      <x:c r="B276" s="31"/>
      <x:c r="C276" s="31"/>
      <x:c r="D276" s="31"/>
      <x:c r="E276" s="31"/>
      <x:c r="F276" s="31"/>
      <x:c r="G276" s="31"/>
      <x:c r="H276" s="31"/>
      <x:c r="I276" s="31"/>
      <x:c r="J276" s="35"/>
      <x:c r="K276" s="35"/>
      <x:c r="L276" s="35" t="str">
        <x:f t="shared" si="24">IF($C276="","",IF(OR($A276="Rejected",$A276="Offer",$A276="Withdrawn"),"",IF($J276="","",$J276+7)))</x:f>
      </x:c>
      <x:c r="M276" s="31"/>
      <x:c r="N276" s="31"/>
      <x:c r="O276" s="31"/>
      <x:c r="P276" s="31"/>
      <x:c r="Q276" s="34"/>
      <x:c r="R276" s="31"/>
      <x:c r="S276" s="31"/>
      <x:c r="T276" s="36" t="str">
        <x:f t="shared" ca="1" si="25">IF($C276="","",IF($K276="","",TODAY()-$K276))</x:f>
      </x:c>
      <x:c r="U276" s="36" t="str">
        <x:f t="shared" ca="1" si="26">IF($C276="","",IF($J276="","",TODAY()-$J276))</x:f>
      </x:c>
      <x:c r="V276" s="31" t="str">
        <x:f t="shared" ca="1" si="27">IF($C276="","",IF($L276="","No follow-up set",IF($L276&lt;TODAY(),"Overdue",IF($L276=TODAY(),"Due today",IF($L276&lt;=TODAY()+7,"Due soon","Scheduled")))))</x:f>
      </x:c>
      <x:c r="W276" s="31" t="str">
        <x:f t="shared" si="28">IF($C276="","",IF(OR($V276="Overdue",$V276="Due today",AND($T276&gt;=7,NOT(OR($A276="Rejected",$A276="Offer",$A276="Withdrawn")))),"Yes","No"))</x:f>
      </x:c>
      <x:c r="X276" s="31" t="str">
        <x:f t="shared" si="29">IF($C276="","",IF(OR($A276="Rejected",$A276="Offer",$A276="Withdrawn"),"Closed","Open"))</x:f>
      </x:c>
    </x:row>
    <x:row r="277" ht="19.5" customHeight="1">
      <x:c r="A277" s="31"/>
      <x:c r="B277" s="31"/>
      <x:c r="C277" s="31"/>
      <x:c r="D277" s="31"/>
      <x:c r="E277" s="31"/>
      <x:c r="F277" s="31"/>
      <x:c r="G277" s="31"/>
      <x:c r="H277" s="31"/>
      <x:c r="I277" s="31"/>
      <x:c r="J277" s="35"/>
      <x:c r="K277" s="35"/>
      <x:c r="L277" s="35" t="str">
        <x:f t="shared" si="24">IF($C277="","",IF(OR($A277="Rejected",$A277="Offer",$A277="Withdrawn"),"",IF($J277="","",$J277+7)))</x:f>
      </x:c>
      <x:c r="M277" s="31"/>
      <x:c r="N277" s="31"/>
      <x:c r="O277" s="31"/>
      <x:c r="P277" s="31"/>
      <x:c r="Q277" s="34"/>
      <x:c r="R277" s="31"/>
      <x:c r="S277" s="31"/>
      <x:c r="T277" s="36" t="str">
        <x:f t="shared" ca="1" si="25">IF($C277="","",IF($K277="","",TODAY()-$K277))</x:f>
      </x:c>
      <x:c r="U277" s="36" t="str">
        <x:f t="shared" ca="1" si="26">IF($C277="","",IF($J277="","",TODAY()-$J277))</x:f>
      </x:c>
      <x:c r="V277" s="31" t="str">
        <x:f t="shared" ca="1" si="27">IF($C277="","",IF($L277="","No follow-up set",IF($L277&lt;TODAY(),"Overdue",IF($L277=TODAY(),"Due today",IF($L277&lt;=TODAY()+7,"Due soon","Scheduled")))))</x:f>
      </x:c>
      <x:c r="W277" s="31" t="str">
        <x:f t="shared" si="28">IF($C277="","",IF(OR($V277="Overdue",$V277="Due today",AND($T277&gt;=7,NOT(OR($A277="Rejected",$A277="Offer",$A277="Withdrawn")))),"Yes","No"))</x:f>
      </x:c>
      <x:c r="X277" s="31" t="str">
        <x:f t="shared" si="29">IF($C277="","",IF(OR($A277="Rejected",$A277="Offer",$A277="Withdrawn"),"Closed","Open"))</x:f>
      </x:c>
    </x:row>
    <x:row r="278" ht="19.5" customHeight="1">
      <x:c r="A278" s="31"/>
      <x:c r="B278" s="31"/>
      <x:c r="C278" s="31"/>
      <x:c r="D278" s="31"/>
      <x:c r="E278" s="31"/>
      <x:c r="F278" s="31"/>
      <x:c r="G278" s="31"/>
      <x:c r="H278" s="31"/>
      <x:c r="I278" s="31"/>
      <x:c r="J278" s="35"/>
      <x:c r="K278" s="35"/>
      <x:c r="L278" s="35" t="str">
        <x:f t="shared" si="24">IF($C278="","",IF(OR($A278="Rejected",$A278="Offer",$A278="Withdrawn"),"",IF($J278="","",$J278+7)))</x:f>
      </x:c>
      <x:c r="M278" s="31"/>
      <x:c r="N278" s="31"/>
      <x:c r="O278" s="31"/>
      <x:c r="P278" s="31"/>
      <x:c r="Q278" s="34"/>
      <x:c r="R278" s="31"/>
      <x:c r="S278" s="31"/>
      <x:c r="T278" s="36" t="str">
        <x:f t="shared" ca="1" si="25">IF($C278="","",IF($K278="","",TODAY()-$K278))</x:f>
      </x:c>
      <x:c r="U278" s="36" t="str">
        <x:f t="shared" ca="1" si="26">IF($C278="","",IF($J278="","",TODAY()-$J278))</x:f>
      </x:c>
      <x:c r="V278" s="31" t="str">
        <x:f t="shared" ca="1" si="27">IF($C278="","",IF($L278="","No follow-up set",IF($L278&lt;TODAY(),"Overdue",IF($L278=TODAY(),"Due today",IF($L278&lt;=TODAY()+7,"Due soon","Scheduled")))))</x:f>
      </x:c>
      <x:c r="W278" s="31" t="str">
        <x:f t="shared" si="28">IF($C278="","",IF(OR($V278="Overdue",$V278="Due today",AND($T278&gt;=7,NOT(OR($A278="Rejected",$A278="Offer",$A278="Withdrawn")))),"Yes","No"))</x:f>
      </x:c>
      <x:c r="X278" s="31" t="str">
        <x:f t="shared" si="29">IF($C278="","",IF(OR($A278="Rejected",$A278="Offer",$A278="Withdrawn"),"Closed","Open"))</x:f>
      </x:c>
    </x:row>
    <x:row r="279" ht="19.5" customHeight="1">
      <x:c r="A279" s="31"/>
      <x:c r="B279" s="31"/>
      <x:c r="C279" s="31"/>
      <x:c r="D279" s="31"/>
      <x:c r="E279" s="31"/>
      <x:c r="F279" s="31"/>
      <x:c r="G279" s="31"/>
      <x:c r="H279" s="31"/>
      <x:c r="I279" s="31"/>
      <x:c r="J279" s="35"/>
      <x:c r="K279" s="35"/>
      <x:c r="L279" s="35" t="str">
        <x:f t="shared" si="24">IF($C279="","",IF(OR($A279="Rejected",$A279="Offer",$A279="Withdrawn"),"",IF($J279="","",$J279+7)))</x:f>
      </x:c>
      <x:c r="M279" s="31"/>
      <x:c r="N279" s="31"/>
      <x:c r="O279" s="31"/>
      <x:c r="P279" s="31"/>
      <x:c r="Q279" s="34"/>
      <x:c r="R279" s="31"/>
      <x:c r="S279" s="31"/>
      <x:c r="T279" s="36" t="str">
        <x:f t="shared" ca="1" si="25">IF($C279="","",IF($K279="","",TODAY()-$K279))</x:f>
      </x:c>
      <x:c r="U279" s="36" t="str">
        <x:f t="shared" ca="1" si="26">IF($C279="","",IF($J279="","",TODAY()-$J279))</x:f>
      </x:c>
      <x:c r="V279" s="31" t="str">
        <x:f t="shared" ca="1" si="27">IF($C279="","",IF($L279="","No follow-up set",IF($L279&lt;TODAY(),"Overdue",IF($L279=TODAY(),"Due today",IF($L279&lt;=TODAY()+7,"Due soon","Scheduled")))))</x:f>
      </x:c>
      <x:c r="W279" s="31" t="str">
        <x:f t="shared" si="28">IF($C279="","",IF(OR($V279="Overdue",$V279="Due today",AND($T279&gt;=7,NOT(OR($A279="Rejected",$A279="Offer",$A279="Withdrawn")))),"Yes","No"))</x:f>
      </x:c>
      <x:c r="X279" s="31" t="str">
        <x:f t="shared" si="29">IF($C279="","",IF(OR($A279="Rejected",$A279="Offer",$A279="Withdrawn"),"Closed","Open"))</x:f>
      </x:c>
    </x:row>
    <x:row r="280" ht="19.5" customHeight="1">
      <x:c r="A280" s="31"/>
      <x:c r="B280" s="31"/>
      <x:c r="C280" s="31"/>
      <x:c r="D280" s="31"/>
      <x:c r="E280" s="31"/>
      <x:c r="F280" s="31"/>
      <x:c r="G280" s="31"/>
      <x:c r="H280" s="31"/>
      <x:c r="I280" s="31"/>
      <x:c r="J280" s="35"/>
      <x:c r="K280" s="35"/>
      <x:c r="L280" s="35" t="str">
        <x:f t="shared" si="24">IF($C280="","",IF(OR($A280="Rejected",$A280="Offer",$A280="Withdrawn"),"",IF($J280="","",$J280+7)))</x:f>
      </x:c>
      <x:c r="M280" s="31"/>
      <x:c r="N280" s="31"/>
      <x:c r="O280" s="31"/>
      <x:c r="P280" s="31"/>
      <x:c r="Q280" s="34"/>
      <x:c r="R280" s="31"/>
      <x:c r="S280" s="31"/>
      <x:c r="T280" s="36" t="str">
        <x:f t="shared" ca="1" si="25">IF($C280="","",IF($K280="","",TODAY()-$K280))</x:f>
      </x:c>
      <x:c r="U280" s="36" t="str">
        <x:f t="shared" ca="1" si="26">IF($C280="","",IF($J280="","",TODAY()-$J280))</x:f>
      </x:c>
      <x:c r="V280" s="31" t="str">
        <x:f t="shared" ca="1" si="27">IF($C280="","",IF($L280="","No follow-up set",IF($L280&lt;TODAY(),"Overdue",IF($L280=TODAY(),"Due today",IF($L280&lt;=TODAY()+7,"Due soon","Scheduled")))))</x:f>
      </x:c>
      <x:c r="W280" s="31" t="str">
        <x:f t="shared" si="28">IF($C280="","",IF(OR($V280="Overdue",$V280="Due today",AND($T280&gt;=7,NOT(OR($A280="Rejected",$A280="Offer",$A280="Withdrawn")))),"Yes","No"))</x:f>
      </x:c>
      <x:c r="X280" s="31" t="str">
        <x:f t="shared" si="29">IF($C280="","",IF(OR($A280="Rejected",$A280="Offer",$A280="Withdrawn"),"Closed","Open"))</x:f>
      </x:c>
    </x:row>
    <x:row r="281" ht="19.5" customHeight="1">
      <x:c r="A281" s="31"/>
      <x:c r="B281" s="31"/>
      <x:c r="C281" s="31"/>
      <x:c r="D281" s="31"/>
      <x:c r="E281" s="31"/>
      <x:c r="F281" s="31"/>
      <x:c r="G281" s="31"/>
      <x:c r="H281" s="31"/>
      <x:c r="I281" s="31"/>
      <x:c r="J281" s="35"/>
      <x:c r="K281" s="35"/>
      <x:c r="L281" s="35" t="str">
        <x:f t="shared" si="24">IF($C281="","",IF(OR($A281="Rejected",$A281="Offer",$A281="Withdrawn"),"",IF($J281="","",$J281+7)))</x:f>
      </x:c>
      <x:c r="M281" s="31"/>
      <x:c r="N281" s="31"/>
      <x:c r="O281" s="31"/>
      <x:c r="P281" s="31"/>
      <x:c r="Q281" s="34"/>
      <x:c r="R281" s="31"/>
      <x:c r="S281" s="31"/>
      <x:c r="T281" s="36" t="str">
        <x:f t="shared" ca="1" si="25">IF($C281="","",IF($K281="","",TODAY()-$K281))</x:f>
      </x:c>
      <x:c r="U281" s="36" t="str">
        <x:f t="shared" ca="1" si="26">IF($C281="","",IF($J281="","",TODAY()-$J281))</x:f>
      </x:c>
      <x:c r="V281" s="31" t="str">
        <x:f t="shared" ca="1" si="27">IF($C281="","",IF($L281="","No follow-up set",IF($L281&lt;TODAY(),"Overdue",IF($L281=TODAY(),"Due today",IF($L281&lt;=TODAY()+7,"Due soon","Scheduled")))))</x:f>
      </x:c>
      <x:c r="W281" s="31" t="str">
        <x:f t="shared" si="28">IF($C281="","",IF(OR($V281="Overdue",$V281="Due today",AND($T281&gt;=7,NOT(OR($A281="Rejected",$A281="Offer",$A281="Withdrawn")))),"Yes","No"))</x:f>
      </x:c>
      <x:c r="X281" s="31" t="str">
        <x:f t="shared" si="29">IF($C281="","",IF(OR($A281="Rejected",$A281="Offer",$A281="Withdrawn"),"Closed","Open"))</x:f>
      </x:c>
    </x:row>
    <x:row r="282" ht="19.5" customHeight="1">
      <x:c r="A282" s="31"/>
      <x:c r="B282" s="31"/>
      <x:c r="C282" s="31"/>
      <x:c r="D282" s="31"/>
      <x:c r="E282" s="31"/>
      <x:c r="F282" s="31"/>
      <x:c r="G282" s="31"/>
      <x:c r="H282" s="31"/>
      <x:c r="I282" s="31"/>
      <x:c r="J282" s="35"/>
      <x:c r="K282" s="35"/>
      <x:c r="L282" s="35" t="str">
        <x:f t="shared" si="24">IF($C282="","",IF(OR($A282="Rejected",$A282="Offer",$A282="Withdrawn"),"",IF($J282="","",$J282+7)))</x:f>
      </x:c>
      <x:c r="M282" s="31"/>
      <x:c r="N282" s="31"/>
      <x:c r="O282" s="31"/>
      <x:c r="P282" s="31"/>
      <x:c r="Q282" s="34"/>
      <x:c r="R282" s="31"/>
      <x:c r="S282" s="31"/>
      <x:c r="T282" s="36" t="str">
        <x:f t="shared" ca="1" si="25">IF($C282="","",IF($K282="","",TODAY()-$K282))</x:f>
      </x:c>
      <x:c r="U282" s="36" t="str">
        <x:f t="shared" ca="1" si="26">IF($C282="","",IF($J282="","",TODAY()-$J282))</x:f>
      </x:c>
      <x:c r="V282" s="31" t="str">
        <x:f t="shared" ca="1" si="27">IF($C282="","",IF($L282="","No follow-up set",IF($L282&lt;TODAY(),"Overdue",IF($L282=TODAY(),"Due today",IF($L282&lt;=TODAY()+7,"Due soon","Scheduled")))))</x:f>
      </x:c>
      <x:c r="W282" s="31" t="str">
        <x:f t="shared" si="28">IF($C282="","",IF(OR($V282="Overdue",$V282="Due today",AND($T282&gt;=7,NOT(OR($A282="Rejected",$A282="Offer",$A282="Withdrawn")))),"Yes","No"))</x:f>
      </x:c>
      <x:c r="X282" s="31" t="str">
        <x:f t="shared" si="29">IF($C282="","",IF(OR($A282="Rejected",$A282="Offer",$A282="Withdrawn"),"Closed","Open"))</x:f>
      </x:c>
    </x:row>
    <x:row r="283" ht="19.5" customHeight="1">
      <x:c r="A283" s="31"/>
      <x:c r="B283" s="31"/>
      <x:c r="C283" s="31"/>
      <x:c r="D283" s="31"/>
      <x:c r="E283" s="31"/>
      <x:c r="F283" s="31"/>
      <x:c r="G283" s="31"/>
      <x:c r="H283" s="31"/>
      <x:c r="I283" s="31"/>
      <x:c r="J283" s="35"/>
      <x:c r="K283" s="35"/>
      <x:c r="L283" s="35" t="str">
        <x:f t="shared" si="24">IF($C283="","",IF(OR($A283="Rejected",$A283="Offer",$A283="Withdrawn"),"",IF($J283="","",$J283+7)))</x:f>
      </x:c>
      <x:c r="M283" s="31"/>
      <x:c r="N283" s="31"/>
      <x:c r="O283" s="31"/>
      <x:c r="P283" s="31"/>
      <x:c r="Q283" s="34"/>
      <x:c r="R283" s="31"/>
      <x:c r="S283" s="31"/>
      <x:c r="T283" s="36" t="str">
        <x:f t="shared" ca="1" si="25">IF($C283="","",IF($K283="","",TODAY()-$K283))</x:f>
      </x:c>
      <x:c r="U283" s="36" t="str">
        <x:f t="shared" ca="1" si="26">IF($C283="","",IF($J283="","",TODAY()-$J283))</x:f>
      </x:c>
      <x:c r="V283" s="31" t="str">
        <x:f t="shared" ca="1" si="27">IF($C283="","",IF($L283="","No follow-up set",IF($L283&lt;TODAY(),"Overdue",IF($L283=TODAY(),"Due today",IF($L283&lt;=TODAY()+7,"Due soon","Scheduled")))))</x:f>
      </x:c>
      <x:c r="W283" s="31" t="str">
        <x:f t="shared" si="28">IF($C283="","",IF(OR($V283="Overdue",$V283="Due today",AND($T283&gt;=7,NOT(OR($A283="Rejected",$A283="Offer",$A283="Withdrawn")))),"Yes","No"))</x:f>
      </x:c>
      <x:c r="X283" s="31" t="str">
        <x:f t="shared" si="29">IF($C283="","",IF(OR($A283="Rejected",$A283="Offer",$A283="Withdrawn"),"Closed","Open"))</x:f>
      </x:c>
    </x:row>
    <x:row r="284" ht="19.5" customHeight="1">
      <x:c r="A284" s="31"/>
      <x:c r="B284" s="31"/>
      <x:c r="C284" s="31"/>
      <x:c r="D284" s="31"/>
      <x:c r="E284" s="31"/>
      <x:c r="F284" s="31"/>
      <x:c r="G284" s="31"/>
      <x:c r="H284" s="31"/>
      <x:c r="I284" s="31"/>
      <x:c r="J284" s="35"/>
      <x:c r="K284" s="35"/>
      <x:c r="L284" s="35" t="str">
        <x:f t="shared" si="24">IF($C284="","",IF(OR($A284="Rejected",$A284="Offer",$A284="Withdrawn"),"",IF($J284="","",$J284+7)))</x:f>
      </x:c>
      <x:c r="M284" s="31"/>
      <x:c r="N284" s="31"/>
      <x:c r="O284" s="31"/>
      <x:c r="P284" s="31"/>
      <x:c r="Q284" s="34"/>
      <x:c r="R284" s="31"/>
      <x:c r="S284" s="31"/>
      <x:c r="T284" s="36" t="str">
        <x:f t="shared" ca="1" si="25">IF($C284="","",IF($K284="","",TODAY()-$K284))</x:f>
      </x:c>
      <x:c r="U284" s="36" t="str">
        <x:f t="shared" ca="1" si="26">IF($C284="","",IF($J284="","",TODAY()-$J284))</x:f>
      </x:c>
      <x:c r="V284" s="31" t="str">
        <x:f t="shared" ca="1" si="27">IF($C284="","",IF($L284="","No follow-up set",IF($L284&lt;TODAY(),"Overdue",IF($L284=TODAY(),"Due today",IF($L284&lt;=TODAY()+7,"Due soon","Scheduled")))))</x:f>
      </x:c>
      <x:c r="W284" s="31" t="str">
        <x:f t="shared" si="28">IF($C284="","",IF(OR($V284="Overdue",$V284="Due today",AND($T284&gt;=7,NOT(OR($A284="Rejected",$A284="Offer",$A284="Withdrawn")))),"Yes","No"))</x:f>
      </x:c>
      <x:c r="X284" s="31" t="str">
        <x:f t="shared" si="29">IF($C284="","",IF(OR($A284="Rejected",$A284="Offer",$A284="Withdrawn"),"Closed","Open"))</x:f>
      </x:c>
    </x:row>
    <x:row r="285" ht="19.5" customHeight="1">
      <x:c r="A285" s="31"/>
      <x:c r="B285" s="31"/>
      <x:c r="C285" s="31"/>
      <x:c r="D285" s="31"/>
      <x:c r="E285" s="31"/>
      <x:c r="F285" s="31"/>
      <x:c r="G285" s="31"/>
      <x:c r="H285" s="31"/>
      <x:c r="I285" s="31"/>
      <x:c r="J285" s="35"/>
      <x:c r="K285" s="35"/>
      <x:c r="L285" s="35" t="str">
        <x:f t="shared" si="24">IF($C285="","",IF(OR($A285="Rejected",$A285="Offer",$A285="Withdrawn"),"",IF($J285="","",$J285+7)))</x:f>
      </x:c>
      <x:c r="M285" s="31"/>
      <x:c r="N285" s="31"/>
      <x:c r="O285" s="31"/>
      <x:c r="P285" s="31"/>
      <x:c r="Q285" s="34"/>
      <x:c r="R285" s="31"/>
      <x:c r="S285" s="31"/>
      <x:c r="T285" s="36" t="str">
        <x:f t="shared" ca="1" si="25">IF($C285="","",IF($K285="","",TODAY()-$K285))</x:f>
      </x:c>
      <x:c r="U285" s="36" t="str">
        <x:f t="shared" ca="1" si="26">IF($C285="","",IF($J285="","",TODAY()-$J285))</x:f>
      </x:c>
      <x:c r="V285" s="31" t="str">
        <x:f t="shared" ca="1" si="27">IF($C285="","",IF($L285="","No follow-up set",IF($L285&lt;TODAY(),"Overdue",IF($L285=TODAY(),"Due today",IF($L285&lt;=TODAY()+7,"Due soon","Scheduled")))))</x:f>
      </x:c>
      <x:c r="W285" s="31" t="str">
        <x:f t="shared" si="28">IF($C285="","",IF(OR($V285="Overdue",$V285="Due today",AND($T285&gt;=7,NOT(OR($A285="Rejected",$A285="Offer",$A285="Withdrawn")))),"Yes","No"))</x:f>
      </x:c>
      <x:c r="X285" s="31" t="str">
        <x:f t="shared" si="29">IF($C285="","",IF(OR($A285="Rejected",$A285="Offer",$A285="Withdrawn"),"Closed","Open"))</x:f>
      </x:c>
    </x:row>
    <x:row r="286" ht="19.5" customHeight="1">
      <x:c r="A286" s="31"/>
      <x:c r="B286" s="31"/>
      <x:c r="C286" s="31"/>
      <x:c r="D286" s="31"/>
      <x:c r="E286" s="31"/>
      <x:c r="F286" s="31"/>
      <x:c r="G286" s="31"/>
      <x:c r="H286" s="31"/>
      <x:c r="I286" s="31"/>
      <x:c r="J286" s="35"/>
      <x:c r="K286" s="35"/>
      <x:c r="L286" s="35" t="str">
        <x:f t="shared" si="24">IF($C286="","",IF(OR($A286="Rejected",$A286="Offer",$A286="Withdrawn"),"",IF($J286="","",$J286+7)))</x:f>
      </x:c>
      <x:c r="M286" s="31"/>
      <x:c r="N286" s="31"/>
      <x:c r="O286" s="31"/>
      <x:c r="P286" s="31"/>
      <x:c r="Q286" s="34"/>
      <x:c r="R286" s="31"/>
      <x:c r="S286" s="31"/>
      <x:c r="T286" s="36" t="str">
        <x:f t="shared" ca="1" si="25">IF($C286="","",IF($K286="","",TODAY()-$K286))</x:f>
      </x:c>
      <x:c r="U286" s="36" t="str">
        <x:f t="shared" ca="1" si="26">IF($C286="","",IF($J286="","",TODAY()-$J286))</x:f>
      </x:c>
      <x:c r="V286" s="31" t="str">
        <x:f t="shared" ca="1" si="27">IF($C286="","",IF($L286="","No follow-up set",IF($L286&lt;TODAY(),"Overdue",IF($L286=TODAY(),"Due today",IF($L286&lt;=TODAY()+7,"Due soon","Scheduled")))))</x:f>
      </x:c>
      <x:c r="W286" s="31" t="str">
        <x:f t="shared" si="28">IF($C286="","",IF(OR($V286="Overdue",$V286="Due today",AND($T286&gt;=7,NOT(OR($A286="Rejected",$A286="Offer",$A286="Withdrawn")))),"Yes","No"))</x:f>
      </x:c>
      <x:c r="X286" s="31" t="str">
        <x:f t="shared" si="29">IF($C286="","",IF(OR($A286="Rejected",$A286="Offer",$A286="Withdrawn"),"Closed","Open"))</x:f>
      </x:c>
    </x:row>
    <x:row r="287" ht="19.5" customHeight="1">
      <x:c r="A287" s="31"/>
      <x:c r="B287" s="31"/>
      <x:c r="C287" s="31"/>
      <x:c r="D287" s="31"/>
      <x:c r="E287" s="31"/>
      <x:c r="F287" s="31"/>
      <x:c r="G287" s="31"/>
      <x:c r="H287" s="31"/>
      <x:c r="I287" s="31"/>
      <x:c r="J287" s="35"/>
      <x:c r="K287" s="35"/>
      <x:c r="L287" s="35" t="str">
        <x:f t="shared" si="24">IF($C287="","",IF(OR($A287="Rejected",$A287="Offer",$A287="Withdrawn"),"",IF($J287="","",$J287+7)))</x:f>
      </x:c>
      <x:c r="M287" s="31"/>
      <x:c r="N287" s="31"/>
      <x:c r="O287" s="31"/>
      <x:c r="P287" s="31"/>
      <x:c r="Q287" s="34"/>
      <x:c r="R287" s="31"/>
      <x:c r="S287" s="31"/>
      <x:c r="T287" s="36" t="str">
        <x:f t="shared" ca="1" si="25">IF($C287="","",IF($K287="","",TODAY()-$K287))</x:f>
      </x:c>
      <x:c r="U287" s="36" t="str">
        <x:f t="shared" ca="1" si="26">IF($C287="","",IF($J287="","",TODAY()-$J287))</x:f>
      </x:c>
      <x:c r="V287" s="31" t="str">
        <x:f t="shared" ca="1" si="27">IF($C287="","",IF($L287="","No follow-up set",IF($L287&lt;TODAY(),"Overdue",IF($L287=TODAY(),"Due today",IF($L287&lt;=TODAY()+7,"Due soon","Scheduled")))))</x:f>
      </x:c>
      <x:c r="W287" s="31" t="str">
        <x:f t="shared" si="28">IF($C287="","",IF(OR($V287="Overdue",$V287="Due today",AND($T287&gt;=7,NOT(OR($A287="Rejected",$A287="Offer",$A287="Withdrawn")))),"Yes","No"))</x:f>
      </x:c>
      <x:c r="X287" s="31" t="str">
        <x:f t="shared" si="29">IF($C287="","",IF(OR($A287="Rejected",$A287="Offer",$A287="Withdrawn"),"Closed","Open"))</x:f>
      </x:c>
    </x:row>
    <x:row r="288" ht="19.5" customHeight="1">
      <x:c r="A288" s="31"/>
      <x:c r="B288" s="31"/>
      <x:c r="C288" s="31"/>
      <x:c r="D288" s="31"/>
      <x:c r="E288" s="31"/>
      <x:c r="F288" s="31"/>
      <x:c r="G288" s="31"/>
      <x:c r="H288" s="31"/>
      <x:c r="I288" s="31"/>
      <x:c r="J288" s="35"/>
      <x:c r="K288" s="35"/>
      <x:c r="L288" s="35" t="str">
        <x:f t="shared" si="24">IF($C288="","",IF(OR($A288="Rejected",$A288="Offer",$A288="Withdrawn"),"",IF($J288="","",$J288+7)))</x:f>
      </x:c>
      <x:c r="M288" s="31"/>
      <x:c r="N288" s="31"/>
      <x:c r="O288" s="31"/>
      <x:c r="P288" s="31"/>
      <x:c r="Q288" s="34"/>
      <x:c r="R288" s="31"/>
      <x:c r="S288" s="31"/>
      <x:c r="T288" s="36" t="str">
        <x:f t="shared" ca="1" si="25">IF($C288="","",IF($K288="","",TODAY()-$K288))</x:f>
      </x:c>
      <x:c r="U288" s="36" t="str">
        <x:f t="shared" ca="1" si="26">IF($C288="","",IF($J288="","",TODAY()-$J288))</x:f>
      </x:c>
      <x:c r="V288" s="31" t="str">
        <x:f t="shared" ca="1" si="27">IF($C288="","",IF($L288="","No follow-up set",IF($L288&lt;TODAY(),"Overdue",IF($L288=TODAY(),"Due today",IF($L288&lt;=TODAY()+7,"Due soon","Scheduled")))))</x:f>
      </x:c>
      <x:c r="W288" s="31" t="str">
        <x:f t="shared" si="28">IF($C288="","",IF(OR($V288="Overdue",$V288="Due today",AND($T288&gt;=7,NOT(OR($A288="Rejected",$A288="Offer",$A288="Withdrawn")))),"Yes","No"))</x:f>
      </x:c>
      <x:c r="X288" s="31" t="str">
        <x:f t="shared" si="29">IF($C288="","",IF(OR($A288="Rejected",$A288="Offer",$A288="Withdrawn"),"Closed","Open"))</x:f>
      </x:c>
    </x:row>
    <x:row r="289" ht="19.5" customHeight="1">
      <x:c r="A289" s="31"/>
      <x:c r="B289" s="31"/>
      <x:c r="C289" s="31"/>
      <x:c r="D289" s="31"/>
      <x:c r="E289" s="31"/>
      <x:c r="F289" s="31"/>
      <x:c r="G289" s="31"/>
      <x:c r="H289" s="31"/>
      <x:c r="I289" s="31"/>
      <x:c r="J289" s="35"/>
      <x:c r="K289" s="35"/>
      <x:c r="L289" s="35" t="str">
        <x:f t="shared" si="24">IF($C289="","",IF(OR($A289="Rejected",$A289="Offer",$A289="Withdrawn"),"",IF($J289="","",$J289+7)))</x:f>
      </x:c>
      <x:c r="M289" s="31"/>
      <x:c r="N289" s="31"/>
      <x:c r="O289" s="31"/>
      <x:c r="P289" s="31"/>
      <x:c r="Q289" s="34"/>
      <x:c r="R289" s="31"/>
      <x:c r="S289" s="31"/>
      <x:c r="T289" s="36" t="str">
        <x:f t="shared" ca="1" si="25">IF($C289="","",IF($K289="","",TODAY()-$K289))</x:f>
      </x:c>
      <x:c r="U289" s="36" t="str">
        <x:f t="shared" ca="1" si="26">IF($C289="","",IF($J289="","",TODAY()-$J289))</x:f>
      </x:c>
      <x:c r="V289" s="31" t="str">
        <x:f t="shared" ca="1" si="27">IF($C289="","",IF($L289="","No follow-up set",IF($L289&lt;TODAY(),"Overdue",IF($L289=TODAY(),"Due today",IF($L289&lt;=TODAY()+7,"Due soon","Scheduled")))))</x:f>
      </x:c>
      <x:c r="W289" s="31" t="str">
        <x:f t="shared" si="28">IF($C289="","",IF(OR($V289="Overdue",$V289="Due today",AND($T289&gt;=7,NOT(OR($A289="Rejected",$A289="Offer",$A289="Withdrawn")))),"Yes","No"))</x:f>
      </x:c>
      <x:c r="X289" s="31" t="str">
        <x:f t="shared" si="29">IF($C289="","",IF(OR($A289="Rejected",$A289="Offer",$A289="Withdrawn"),"Closed","Open"))</x:f>
      </x:c>
    </x:row>
    <x:row r="290" ht="19.5" customHeight="1">
      <x:c r="A290" s="31"/>
      <x:c r="B290" s="31"/>
      <x:c r="C290" s="31"/>
      <x:c r="D290" s="31"/>
      <x:c r="E290" s="31"/>
      <x:c r="F290" s="31"/>
      <x:c r="G290" s="31"/>
      <x:c r="H290" s="31"/>
      <x:c r="I290" s="31"/>
      <x:c r="J290" s="35"/>
      <x:c r="K290" s="35"/>
      <x:c r="L290" s="35" t="str">
        <x:f t="shared" si="24">IF($C290="","",IF(OR($A290="Rejected",$A290="Offer",$A290="Withdrawn"),"",IF($J290="","",$J290+7)))</x:f>
      </x:c>
      <x:c r="M290" s="31"/>
      <x:c r="N290" s="31"/>
      <x:c r="O290" s="31"/>
      <x:c r="P290" s="31"/>
      <x:c r="Q290" s="34"/>
      <x:c r="R290" s="31"/>
      <x:c r="S290" s="31"/>
      <x:c r="T290" s="36" t="str">
        <x:f t="shared" ca="1" si="25">IF($C290="","",IF($K290="","",TODAY()-$K290))</x:f>
      </x:c>
      <x:c r="U290" s="36" t="str">
        <x:f t="shared" ca="1" si="26">IF($C290="","",IF($J290="","",TODAY()-$J290))</x:f>
      </x:c>
      <x:c r="V290" s="31" t="str">
        <x:f t="shared" ca="1" si="27">IF($C290="","",IF($L290="","No follow-up set",IF($L290&lt;TODAY(),"Overdue",IF($L290=TODAY(),"Due today",IF($L290&lt;=TODAY()+7,"Due soon","Scheduled")))))</x:f>
      </x:c>
      <x:c r="W290" s="31" t="str">
        <x:f t="shared" si="28">IF($C290="","",IF(OR($V290="Overdue",$V290="Due today",AND($T290&gt;=7,NOT(OR($A290="Rejected",$A290="Offer",$A290="Withdrawn")))),"Yes","No"))</x:f>
      </x:c>
      <x:c r="X290" s="31" t="str">
        <x:f t="shared" si="29">IF($C290="","",IF(OR($A290="Rejected",$A290="Offer",$A290="Withdrawn"),"Closed","Open"))</x:f>
      </x:c>
    </x:row>
    <x:row r="291" ht="19.5" customHeight="1">
      <x:c r="A291" s="31"/>
      <x:c r="B291" s="31"/>
      <x:c r="C291" s="31"/>
      <x:c r="D291" s="31"/>
      <x:c r="E291" s="31"/>
      <x:c r="F291" s="31"/>
      <x:c r="G291" s="31"/>
      <x:c r="H291" s="31"/>
      <x:c r="I291" s="31"/>
      <x:c r="J291" s="35"/>
      <x:c r="K291" s="35"/>
      <x:c r="L291" s="35" t="str">
        <x:f t="shared" si="24">IF($C291="","",IF(OR($A291="Rejected",$A291="Offer",$A291="Withdrawn"),"",IF($J291="","",$J291+7)))</x:f>
      </x:c>
      <x:c r="M291" s="31"/>
      <x:c r="N291" s="31"/>
      <x:c r="O291" s="31"/>
      <x:c r="P291" s="31"/>
      <x:c r="Q291" s="34"/>
      <x:c r="R291" s="31"/>
      <x:c r="S291" s="31"/>
      <x:c r="T291" s="36" t="str">
        <x:f t="shared" ca="1" si="25">IF($C291="","",IF($K291="","",TODAY()-$K291))</x:f>
      </x:c>
      <x:c r="U291" s="36" t="str">
        <x:f t="shared" ca="1" si="26">IF($C291="","",IF($J291="","",TODAY()-$J291))</x:f>
      </x:c>
      <x:c r="V291" s="31" t="str">
        <x:f t="shared" ca="1" si="27">IF($C291="","",IF($L291="","No follow-up set",IF($L291&lt;TODAY(),"Overdue",IF($L291=TODAY(),"Due today",IF($L291&lt;=TODAY()+7,"Due soon","Scheduled")))))</x:f>
      </x:c>
      <x:c r="W291" s="31" t="str">
        <x:f t="shared" si="28">IF($C291="","",IF(OR($V291="Overdue",$V291="Due today",AND($T291&gt;=7,NOT(OR($A291="Rejected",$A291="Offer",$A291="Withdrawn")))),"Yes","No"))</x:f>
      </x:c>
      <x:c r="X291" s="31" t="str">
        <x:f t="shared" si="29">IF($C291="","",IF(OR($A291="Rejected",$A291="Offer",$A291="Withdrawn"),"Closed","Open"))</x:f>
      </x:c>
    </x:row>
    <x:row r="292" ht="19.5" customHeight="1">
      <x:c r="A292" s="31"/>
      <x:c r="B292" s="31"/>
      <x:c r="C292" s="31"/>
      <x:c r="D292" s="31"/>
      <x:c r="E292" s="31"/>
      <x:c r="F292" s="31"/>
      <x:c r="G292" s="31"/>
      <x:c r="H292" s="31"/>
      <x:c r="I292" s="31"/>
      <x:c r="J292" s="35"/>
      <x:c r="K292" s="35"/>
      <x:c r="L292" s="35" t="str">
        <x:f t="shared" si="24">IF($C292="","",IF(OR($A292="Rejected",$A292="Offer",$A292="Withdrawn"),"",IF($J292="","",$J292+7)))</x:f>
      </x:c>
      <x:c r="M292" s="31"/>
      <x:c r="N292" s="31"/>
      <x:c r="O292" s="31"/>
      <x:c r="P292" s="31"/>
      <x:c r="Q292" s="34"/>
      <x:c r="R292" s="31"/>
      <x:c r="S292" s="31"/>
      <x:c r="T292" s="36" t="str">
        <x:f t="shared" ca="1" si="25">IF($C292="","",IF($K292="","",TODAY()-$K292))</x:f>
      </x:c>
      <x:c r="U292" s="36" t="str">
        <x:f t="shared" ca="1" si="26">IF($C292="","",IF($J292="","",TODAY()-$J292))</x:f>
      </x:c>
      <x:c r="V292" s="31" t="str">
        <x:f t="shared" ca="1" si="27">IF($C292="","",IF($L292="","No follow-up set",IF($L292&lt;TODAY(),"Overdue",IF($L292=TODAY(),"Due today",IF($L292&lt;=TODAY()+7,"Due soon","Scheduled")))))</x:f>
      </x:c>
      <x:c r="W292" s="31" t="str">
        <x:f t="shared" si="28">IF($C292="","",IF(OR($V292="Overdue",$V292="Due today",AND($T292&gt;=7,NOT(OR($A292="Rejected",$A292="Offer",$A292="Withdrawn")))),"Yes","No"))</x:f>
      </x:c>
      <x:c r="X292" s="31" t="str">
        <x:f t="shared" si="29">IF($C292="","",IF(OR($A292="Rejected",$A292="Offer",$A292="Withdrawn"),"Closed","Open"))</x:f>
      </x:c>
    </x:row>
    <x:row r="293" ht="19.5" customHeight="1">
      <x:c r="A293" s="31"/>
      <x:c r="B293" s="31"/>
      <x:c r="C293" s="31"/>
      <x:c r="D293" s="31"/>
      <x:c r="E293" s="31"/>
      <x:c r="F293" s="31"/>
      <x:c r="G293" s="31"/>
      <x:c r="H293" s="31"/>
      <x:c r="I293" s="31"/>
      <x:c r="J293" s="35"/>
      <x:c r="K293" s="35"/>
      <x:c r="L293" s="35" t="str">
        <x:f t="shared" si="24">IF($C293="","",IF(OR($A293="Rejected",$A293="Offer",$A293="Withdrawn"),"",IF($J293="","",$J293+7)))</x:f>
      </x:c>
      <x:c r="M293" s="31"/>
      <x:c r="N293" s="31"/>
      <x:c r="O293" s="31"/>
      <x:c r="P293" s="31"/>
      <x:c r="Q293" s="34"/>
      <x:c r="R293" s="31"/>
      <x:c r="S293" s="31"/>
      <x:c r="T293" s="36" t="str">
        <x:f t="shared" ca="1" si="25">IF($C293="","",IF($K293="","",TODAY()-$K293))</x:f>
      </x:c>
      <x:c r="U293" s="36" t="str">
        <x:f t="shared" ca="1" si="26">IF($C293="","",IF($J293="","",TODAY()-$J293))</x:f>
      </x:c>
      <x:c r="V293" s="31" t="str">
        <x:f t="shared" ca="1" si="27">IF($C293="","",IF($L293="","No follow-up set",IF($L293&lt;TODAY(),"Overdue",IF($L293=TODAY(),"Due today",IF($L293&lt;=TODAY()+7,"Due soon","Scheduled")))))</x:f>
      </x:c>
      <x:c r="W293" s="31" t="str">
        <x:f t="shared" si="28">IF($C293="","",IF(OR($V293="Overdue",$V293="Due today",AND($T293&gt;=7,NOT(OR($A293="Rejected",$A293="Offer",$A293="Withdrawn")))),"Yes","No"))</x:f>
      </x:c>
      <x:c r="X293" s="31" t="str">
        <x:f t="shared" si="29">IF($C293="","",IF(OR($A293="Rejected",$A293="Offer",$A293="Withdrawn"),"Closed","Open"))</x:f>
      </x:c>
    </x:row>
    <x:row r="294" ht="19.5" customHeight="1">
      <x:c r="A294" s="31"/>
      <x:c r="B294" s="31"/>
      <x:c r="C294" s="31"/>
      <x:c r="D294" s="31"/>
      <x:c r="E294" s="31"/>
      <x:c r="F294" s="31"/>
      <x:c r="G294" s="31"/>
      <x:c r="H294" s="31"/>
      <x:c r="I294" s="31"/>
      <x:c r="J294" s="35"/>
      <x:c r="K294" s="35"/>
      <x:c r="L294" s="35" t="str">
        <x:f t="shared" si="24">IF($C294="","",IF(OR($A294="Rejected",$A294="Offer",$A294="Withdrawn"),"",IF($J294="","",$J294+7)))</x:f>
      </x:c>
      <x:c r="M294" s="31"/>
      <x:c r="N294" s="31"/>
      <x:c r="O294" s="31"/>
      <x:c r="P294" s="31"/>
      <x:c r="Q294" s="34"/>
      <x:c r="R294" s="31"/>
      <x:c r="S294" s="31"/>
      <x:c r="T294" s="36" t="str">
        <x:f t="shared" ca="1" si="25">IF($C294="","",IF($K294="","",TODAY()-$K294))</x:f>
      </x:c>
      <x:c r="U294" s="36" t="str">
        <x:f t="shared" ca="1" si="26">IF($C294="","",IF($J294="","",TODAY()-$J294))</x:f>
      </x:c>
      <x:c r="V294" s="31" t="str">
        <x:f t="shared" ca="1" si="27">IF($C294="","",IF($L294="","No follow-up set",IF($L294&lt;TODAY(),"Overdue",IF($L294=TODAY(),"Due today",IF($L294&lt;=TODAY()+7,"Due soon","Scheduled")))))</x:f>
      </x:c>
      <x:c r="W294" s="31" t="str">
        <x:f t="shared" si="28">IF($C294="","",IF(OR($V294="Overdue",$V294="Due today",AND($T294&gt;=7,NOT(OR($A294="Rejected",$A294="Offer",$A294="Withdrawn")))),"Yes","No"))</x:f>
      </x:c>
      <x:c r="X294" s="31" t="str">
        <x:f t="shared" si="29">IF($C294="","",IF(OR($A294="Rejected",$A294="Offer",$A294="Withdrawn"),"Closed","Open"))</x:f>
      </x:c>
    </x:row>
    <x:row r="295" ht="19.5" customHeight="1">
      <x:c r="A295" s="31"/>
      <x:c r="B295" s="31"/>
      <x:c r="C295" s="31"/>
      <x:c r="D295" s="31"/>
      <x:c r="E295" s="31"/>
      <x:c r="F295" s="31"/>
      <x:c r="G295" s="31"/>
      <x:c r="H295" s="31"/>
      <x:c r="I295" s="31"/>
      <x:c r="J295" s="35"/>
      <x:c r="K295" s="35"/>
      <x:c r="L295" s="35" t="str">
        <x:f t="shared" si="24">IF($C295="","",IF(OR($A295="Rejected",$A295="Offer",$A295="Withdrawn"),"",IF($J295="","",$J295+7)))</x:f>
      </x:c>
      <x:c r="M295" s="31"/>
      <x:c r="N295" s="31"/>
      <x:c r="O295" s="31"/>
      <x:c r="P295" s="31"/>
      <x:c r="Q295" s="34"/>
      <x:c r="R295" s="31"/>
      <x:c r="S295" s="31"/>
      <x:c r="T295" s="36" t="str">
        <x:f t="shared" ca="1" si="25">IF($C295="","",IF($K295="","",TODAY()-$K295))</x:f>
      </x:c>
      <x:c r="U295" s="36" t="str">
        <x:f t="shared" ca="1" si="26">IF($C295="","",IF($J295="","",TODAY()-$J295))</x:f>
      </x:c>
      <x:c r="V295" s="31" t="str">
        <x:f t="shared" ca="1" si="27">IF($C295="","",IF($L295="","No follow-up set",IF($L295&lt;TODAY(),"Overdue",IF($L295=TODAY(),"Due today",IF($L295&lt;=TODAY()+7,"Due soon","Scheduled")))))</x:f>
      </x:c>
      <x:c r="W295" s="31" t="str">
        <x:f t="shared" si="28">IF($C295="","",IF(OR($V295="Overdue",$V295="Due today",AND($T295&gt;=7,NOT(OR($A295="Rejected",$A295="Offer",$A295="Withdrawn")))),"Yes","No"))</x:f>
      </x:c>
      <x:c r="X295" s="31" t="str">
        <x:f t="shared" si="29">IF($C295="","",IF(OR($A295="Rejected",$A295="Offer",$A295="Withdrawn"),"Closed","Open"))</x:f>
      </x:c>
    </x:row>
    <x:row r="296" ht="19.5" customHeight="1">
      <x:c r="A296" s="31"/>
      <x:c r="B296" s="31"/>
      <x:c r="C296" s="31"/>
      <x:c r="D296" s="31"/>
      <x:c r="E296" s="31"/>
      <x:c r="F296" s="31"/>
      <x:c r="G296" s="31"/>
      <x:c r="H296" s="31"/>
      <x:c r="I296" s="31"/>
      <x:c r="J296" s="35"/>
      <x:c r="K296" s="35"/>
      <x:c r="L296" s="35" t="str">
        <x:f t="shared" si="24">IF($C296="","",IF(OR($A296="Rejected",$A296="Offer",$A296="Withdrawn"),"",IF($J296="","",$J296+7)))</x:f>
      </x:c>
      <x:c r="M296" s="31"/>
      <x:c r="N296" s="31"/>
      <x:c r="O296" s="31"/>
      <x:c r="P296" s="31"/>
      <x:c r="Q296" s="34"/>
      <x:c r="R296" s="31"/>
      <x:c r="S296" s="31"/>
      <x:c r="T296" s="36" t="str">
        <x:f t="shared" ca="1" si="25">IF($C296="","",IF($K296="","",TODAY()-$K296))</x:f>
      </x:c>
      <x:c r="U296" s="36" t="str">
        <x:f t="shared" ca="1" si="26">IF($C296="","",IF($J296="","",TODAY()-$J296))</x:f>
      </x:c>
      <x:c r="V296" s="31" t="str">
        <x:f t="shared" ca="1" si="27">IF($C296="","",IF($L296="","No follow-up set",IF($L296&lt;TODAY(),"Overdue",IF($L296=TODAY(),"Due today",IF($L296&lt;=TODAY()+7,"Due soon","Scheduled")))))</x:f>
      </x:c>
      <x:c r="W296" s="31" t="str">
        <x:f t="shared" si="28">IF($C296="","",IF(OR($V296="Overdue",$V296="Due today",AND($T296&gt;=7,NOT(OR($A296="Rejected",$A296="Offer",$A296="Withdrawn")))),"Yes","No"))</x:f>
      </x:c>
      <x:c r="X296" s="31" t="str">
        <x:f t="shared" si="29">IF($C296="","",IF(OR($A296="Rejected",$A296="Offer",$A296="Withdrawn"),"Closed","Open"))</x:f>
      </x:c>
    </x:row>
    <x:row r="297" ht="19.5" customHeight="1">
      <x:c r="A297" s="31"/>
      <x:c r="B297" s="31"/>
      <x:c r="C297" s="31"/>
      <x:c r="D297" s="31"/>
      <x:c r="E297" s="31"/>
      <x:c r="F297" s="31"/>
      <x:c r="G297" s="31"/>
      <x:c r="H297" s="31"/>
      <x:c r="I297" s="31"/>
      <x:c r="J297" s="35"/>
      <x:c r="K297" s="35"/>
      <x:c r="L297" s="35" t="str">
        <x:f t="shared" si="24">IF($C297="","",IF(OR($A297="Rejected",$A297="Offer",$A297="Withdrawn"),"",IF($J297="","",$J297+7)))</x:f>
      </x:c>
      <x:c r="M297" s="31"/>
      <x:c r="N297" s="31"/>
      <x:c r="O297" s="31"/>
      <x:c r="P297" s="31"/>
      <x:c r="Q297" s="34"/>
      <x:c r="R297" s="31"/>
      <x:c r="S297" s="31"/>
      <x:c r="T297" s="36" t="str">
        <x:f t="shared" ca="1" si="25">IF($C297="","",IF($K297="","",TODAY()-$K297))</x:f>
      </x:c>
      <x:c r="U297" s="36" t="str">
        <x:f t="shared" ca="1" si="26">IF($C297="","",IF($J297="","",TODAY()-$J297))</x:f>
      </x:c>
      <x:c r="V297" s="31" t="str">
        <x:f t="shared" ca="1" si="27">IF($C297="","",IF($L297="","No follow-up set",IF($L297&lt;TODAY(),"Overdue",IF($L297=TODAY(),"Due today",IF($L297&lt;=TODAY()+7,"Due soon","Scheduled")))))</x:f>
      </x:c>
      <x:c r="W297" s="31" t="str">
        <x:f t="shared" si="28">IF($C297="","",IF(OR($V297="Overdue",$V297="Due today",AND($T297&gt;=7,NOT(OR($A297="Rejected",$A297="Offer",$A297="Withdrawn")))),"Yes","No"))</x:f>
      </x:c>
      <x:c r="X297" s="31" t="str">
        <x:f t="shared" si="29">IF($C297="","",IF(OR($A297="Rejected",$A297="Offer",$A297="Withdrawn"),"Closed","Open"))</x:f>
      </x:c>
    </x:row>
    <x:row r="298" ht="19.5" customHeight="1">
      <x:c r="A298" s="31"/>
      <x:c r="B298" s="31"/>
      <x:c r="C298" s="31"/>
      <x:c r="D298" s="31"/>
      <x:c r="E298" s="31"/>
      <x:c r="F298" s="31"/>
      <x:c r="G298" s="31"/>
      <x:c r="H298" s="31"/>
      <x:c r="I298" s="31"/>
      <x:c r="J298" s="35"/>
      <x:c r="K298" s="35"/>
      <x:c r="L298" s="35" t="str">
        <x:f t="shared" si="24">IF($C298="","",IF(OR($A298="Rejected",$A298="Offer",$A298="Withdrawn"),"",IF($J298="","",$J298+7)))</x:f>
      </x:c>
      <x:c r="M298" s="31"/>
      <x:c r="N298" s="31"/>
      <x:c r="O298" s="31"/>
      <x:c r="P298" s="31"/>
      <x:c r="Q298" s="34"/>
      <x:c r="R298" s="31"/>
      <x:c r="S298" s="31"/>
      <x:c r="T298" s="36" t="str">
        <x:f t="shared" ca="1" si="25">IF($C298="","",IF($K298="","",TODAY()-$K298))</x:f>
      </x:c>
      <x:c r="U298" s="36" t="str">
        <x:f t="shared" ca="1" si="26">IF($C298="","",IF($J298="","",TODAY()-$J298))</x:f>
      </x:c>
      <x:c r="V298" s="31" t="str">
        <x:f t="shared" ca="1" si="27">IF($C298="","",IF($L298="","No follow-up set",IF($L298&lt;TODAY(),"Overdue",IF($L298=TODAY(),"Due today",IF($L298&lt;=TODAY()+7,"Due soon","Scheduled")))))</x:f>
      </x:c>
      <x:c r="W298" s="31" t="str">
        <x:f t="shared" si="28">IF($C298="","",IF(OR($V298="Overdue",$V298="Due today",AND($T298&gt;=7,NOT(OR($A298="Rejected",$A298="Offer",$A298="Withdrawn")))),"Yes","No"))</x:f>
      </x:c>
      <x:c r="X298" s="31" t="str">
        <x:f t="shared" si="29">IF($C298="","",IF(OR($A298="Rejected",$A298="Offer",$A298="Withdrawn"),"Closed","Open"))</x:f>
      </x:c>
    </x:row>
    <x:row r="299" ht="19.5" customHeight="1">
      <x:c r="A299" s="31"/>
      <x:c r="B299" s="31"/>
      <x:c r="C299" s="31"/>
      <x:c r="D299" s="31"/>
      <x:c r="E299" s="31"/>
      <x:c r="F299" s="31"/>
      <x:c r="G299" s="31"/>
      <x:c r="H299" s="31"/>
      <x:c r="I299" s="31"/>
      <x:c r="J299" s="35"/>
      <x:c r="K299" s="35"/>
      <x:c r="L299" s="35" t="str">
        <x:f t="shared" si="24">IF($C299="","",IF(OR($A299="Rejected",$A299="Offer",$A299="Withdrawn"),"",IF($J299="","",$J299+7)))</x:f>
      </x:c>
      <x:c r="M299" s="31"/>
      <x:c r="N299" s="31"/>
      <x:c r="O299" s="31"/>
      <x:c r="P299" s="31"/>
      <x:c r="Q299" s="34"/>
      <x:c r="R299" s="31"/>
      <x:c r="S299" s="31"/>
      <x:c r="T299" s="36" t="str">
        <x:f t="shared" ca="1" si="25">IF($C299="","",IF($K299="","",TODAY()-$K299))</x:f>
      </x:c>
      <x:c r="U299" s="36" t="str">
        <x:f t="shared" ca="1" si="26">IF($C299="","",IF($J299="","",TODAY()-$J299))</x:f>
      </x:c>
      <x:c r="V299" s="31" t="str">
        <x:f t="shared" ca="1" si="27">IF($C299="","",IF($L299="","No follow-up set",IF($L299&lt;TODAY(),"Overdue",IF($L299=TODAY(),"Due today",IF($L299&lt;=TODAY()+7,"Due soon","Scheduled")))))</x:f>
      </x:c>
      <x:c r="W299" s="31" t="str">
        <x:f t="shared" si="28">IF($C299="","",IF(OR($V299="Overdue",$V299="Due today",AND($T299&gt;=7,NOT(OR($A299="Rejected",$A299="Offer",$A299="Withdrawn")))),"Yes","No"))</x:f>
      </x:c>
      <x:c r="X299" s="31" t="str">
        <x:f t="shared" si="29">IF($C299="","",IF(OR($A299="Rejected",$A299="Offer",$A299="Withdrawn"),"Closed","Open"))</x:f>
      </x:c>
    </x:row>
    <x:row r="300" ht="19.5" customHeight="1">
      <x:c r="A300" s="31"/>
      <x:c r="B300" s="31"/>
      <x:c r="C300" s="31"/>
      <x:c r="D300" s="31"/>
      <x:c r="E300" s="31"/>
      <x:c r="F300" s="31"/>
      <x:c r="G300" s="31"/>
      <x:c r="H300" s="31"/>
      <x:c r="I300" s="31"/>
      <x:c r="J300" s="35"/>
      <x:c r="K300" s="35"/>
      <x:c r="L300" s="35" t="str">
        <x:f t="shared" si="24">IF($C300="","",IF(OR($A300="Rejected",$A300="Offer",$A300="Withdrawn"),"",IF($J300="","",$J300+7)))</x:f>
      </x:c>
      <x:c r="M300" s="31"/>
      <x:c r="N300" s="31"/>
      <x:c r="O300" s="31"/>
      <x:c r="P300" s="31"/>
      <x:c r="Q300" s="34"/>
      <x:c r="R300" s="31"/>
      <x:c r="S300" s="31"/>
      <x:c r="T300" s="36" t="str">
        <x:f t="shared" ca="1" si="25">IF($C300="","",IF($K300="","",TODAY()-$K300))</x:f>
      </x:c>
      <x:c r="U300" s="36" t="str">
        <x:f t="shared" ca="1" si="26">IF($C300="","",IF($J300="","",TODAY()-$J300))</x:f>
      </x:c>
      <x:c r="V300" s="31" t="str">
        <x:f t="shared" ca="1" si="27">IF($C300="","",IF($L300="","No follow-up set",IF($L300&lt;TODAY(),"Overdue",IF($L300=TODAY(),"Due today",IF($L300&lt;=TODAY()+7,"Due soon","Scheduled")))))</x:f>
      </x:c>
      <x:c r="W300" s="31" t="str">
        <x:f t="shared" si="28">IF($C300="","",IF(OR($V300="Overdue",$V300="Due today",AND($T300&gt;=7,NOT(OR($A300="Rejected",$A300="Offer",$A300="Withdrawn")))),"Yes","No"))</x:f>
      </x:c>
      <x:c r="X300" s="31" t="str">
        <x:f t="shared" si="29">IF($C300="","",IF(OR($A300="Rejected",$A300="Offer",$A300="Withdrawn"),"Closed","Open"))</x:f>
      </x:c>
    </x:row>
    <x:row r="301" ht="19.5" customHeight="1">
      <x:c r="A301" s="31"/>
      <x:c r="B301" s="31"/>
      <x:c r="C301" s="31"/>
      <x:c r="D301" s="31"/>
      <x:c r="E301" s="31"/>
      <x:c r="F301" s="31"/>
      <x:c r="G301" s="31"/>
      <x:c r="H301" s="31"/>
      <x:c r="I301" s="31"/>
      <x:c r="J301" s="35"/>
      <x:c r="K301" s="35"/>
      <x:c r="L301" s="35" t="str">
        <x:f t="shared" si="24">IF($C301="","",IF(OR($A301="Rejected",$A301="Offer",$A301="Withdrawn"),"",IF($J301="","",$J301+7)))</x:f>
      </x:c>
      <x:c r="M301" s="31"/>
      <x:c r="N301" s="31"/>
      <x:c r="O301" s="31"/>
      <x:c r="P301" s="31"/>
      <x:c r="Q301" s="34"/>
      <x:c r="R301" s="31"/>
      <x:c r="S301" s="31"/>
      <x:c r="T301" s="36" t="str">
        <x:f t="shared" ca="1" si="25">IF($C301="","",IF($K301="","",TODAY()-$K301))</x:f>
      </x:c>
      <x:c r="U301" s="36" t="str">
        <x:f t="shared" ca="1" si="26">IF($C301="","",IF($J301="","",TODAY()-$J301))</x:f>
      </x:c>
      <x:c r="V301" s="31" t="str">
        <x:f t="shared" ca="1" si="27">IF($C301="","",IF($L301="","No follow-up set",IF($L301&lt;TODAY(),"Overdue",IF($L301=TODAY(),"Due today",IF($L301&lt;=TODAY()+7,"Due soon","Scheduled")))))</x:f>
      </x:c>
      <x:c r="W301" s="31" t="str">
        <x:f t="shared" si="28">IF($C301="","",IF(OR($V301="Overdue",$V301="Due today",AND($T301&gt;=7,NOT(OR($A301="Rejected",$A301="Offer",$A301="Withdrawn")))),"Yes","No"))</x:f>
      </x:c>
      <x:c r="X301" s="31" t="str">
        <x:f t="shared" si="29">IF($C301="","",IF(OR($A301="Rejected",$A301="Offer",$A301="Withdrawn"),"Closed","Open"))</x:f>
      </x:c>
    </x:row>
    <x:row r="302" ht="19.5" customHeight="1">
      <x:c r="A302" s="31"/>
      <x:c r="B302" s="31"/>
      <x:c r="C302" s="31"/>
      <x:c r="D302" s="31"/>
      <x:c r="E302" s="31"/>
      <x:c r="F302" s="31"/>
      <x:c r="G302" s="31"/>
      <x:c r="H302" s="31"/>
      <x:c r="I302" s="31"/>
      <x:c r="J302" s="35"/>
      <x:c r="K302" s="35"/>
      <x:c r="L302" s="35" t="str">
        <x:f t="shared" si="24">IF($C302="","",IF(OR($A302="Rejected",$A302="Offer",$A302="Withdrawn"),"",IF($J302="","",$J302+7)))</x:f>
      </x:c>
      <x:c r="M302" s="31"/>
      <x:c r="N302" s="31"/>
      <x:c r="O302" s="31"/>
      <x:c r="P302" s="31"/>
      <x:c r="Q302" s="34"/>
      <x:c r="R302" s="31"/>
      <x:c r="S302" s="31"/>
      <x:c r="T302" s="36" t="str">
        <x:f t="shared" ca="1" si="25">IF($C302="","",IF($K302="","",TODAY()-$K302))</x:f>
      </x:c>
      <x:c r="U302" s="36" t="str">
        <x:f t="shared" ca="1" si="26">IF($C302="","",IF($J302="","",TODAY()-$J302))</x:f>
      </x:c>
      <x:c r="V302" s="31" t="str">
        <x:f t="shared" ca="1" si="27">IF($C302="","",IF($L302="","No follow-up set",IF($L302&lt;TODAY(),"Overdue",IF($L302=TODAY(),"Due today",IF($L302&lt;=TODAY()+7,"Due soon","Scheduled")))))</x:f>
      </x:c>
      <x:c r="W302" s="31" t="str">
        <x:f t="shared" si="28">IF($C302="","",IF(OR($V302="Overdue",$V302="Due today",AND($T302&gt;=7,NOT(OR($A302="Rejected",$A302="Offer",$A302="Withdrawn")))),"Yes","No"))</x:f>
      </x:c>
      <x:c r="X302" s="31" t="str">
        <x:f t="shared" si="29">IF($C302="","",IF(OR($A302="Rejected",$A302="Offer",$A302="Withdrawn"),"Closed","Open"))</x:f>
      </x:c>
    </x:row>
    <x:row r="303" ht="19.5" customHeight="1">
      <x:c r="A303" s="31"/>
      <x:c r="B303" s="31"/>
      <x:c r="C303" s="31"/>
      <x:c r="D303" s="31"/>
      <x:c r="E303" s="31"/>
      <x:c r="F303" s="31"/>
      <x:c r="G303" s="31"/>
      <x:c r="H303" s="31"/>
      <x:c r="I303" s="31"/>
      <x:c r="J303" s="35"/>
      <x:c r="K303" s="35"/>
      <x:c r="L303" s="35" t="str">
        <x:f t="shared" si="24">IF($C303="","",IF(OR($A303="Rejected",$A303="Offer",$A303="Withdrawn"),"",IF($J303="","",$J303+7)))</x:f>
      </x:c>
      <x:c r="M303" s="31"/>
      <x:c r="N303" s="31"/>
      <x:c r="O303" s="31"/>
      <x:c r="P303" s="31"/>
      <x:c r="Q303" s="34"/>
      <x:c r="R303" s="31"/>
      <x:c r="S303" s="31"/>
      <x:c r="T303" s="36" t="str">
        <x:f t="shared" ca="1" si="25">IF($C303="","",IF($K303="","",TODAY()-$K303))</x:f>
      </x:c>
      <x:c r="U303" s="36" t="str">
        <x:f t="shared" ca="1" si="26">IF($C303="","",IF($J303="","",TODAY()-$J303))</x:f>
      </x:c>
      <x:c r="V303" s="31" t="str">
        <x:f t="shared" ca="1" si="27">IF($C303="","",IF($L303="","No follow-up set",IF($L303&lt;TODAY(),"Overdue",IF($L303=TODAY(),"Due today",IF($L303&lt;=TODAY()+7,"Due soon","Scheduled")))))</x:f>
      </x:c>
      <x:c r="W303" s="31" t="str">
        <x:f t="shared" si="28">IF($C303="","",IF(OR($V303="Overdue",$V303="Due today",AND($T303&gt;=7,NOT(OR($A303="Rejected",$A303="Offer",$A303="Withdrawn")))),"Yes","No"))</x:f>
      </x:c>
      <x:c r="X303" s="31" t="str">
        <x:f t="shared" si="29">IF($C303="","",IF(OR($A303="Rejected",$A303="Offer",$A303="Withdrawn"),"Closed","Open"))</x:f>
      </x:c>
    </x:row>
    <x:row r="304" ht="19.5" customHeight="1">
      <x:c r="A304" s="31"/>
      <x:c r="B304" s="31"/>
      <x:c r="C304" s="31"/>
      <x:c r="D304" s="31"/>
      <x:c r="E304" s="31"/>
      <x:c r="F304" s="31"/>
      <x:c r="G304" s="31"/>
      <x:c r="H304" s="31"/>
      <x:c r="I304" s="31"/>
      <x:c r="J304" s="35"/>
      <x:c r="K304" s="35"/>
      <x:c r="L304" s="35" t="str">
        <x:f t="shared" si="24">IF($C304="","",IF(OR($A304="Rejected",$A304="Offer",$A304="Withdrawn"),"",IF($J304="","",$J304+7)))</x:f>
      </x:c>
      <x:c r="M304" s="31"/>
      <x:c r="N304" s="31"/>
      <x:c r="O304" s="31"/>
      <x:c r="P304" s="31"/>
      <x:c r="Q304" s="34"/>
      <x:c r="R304" s="31"/>
      <x:c r="S304" s="31"/>
      <x:c r="T304" s="36" t="str">
        <x:f t="shared" ca="1" si="25">IF($C304="","",IF($K304="","",TODAY()-$K304))</x:f>
      </x:c>
      <x:c r="U304" s="36" t="str">
        <x:f t="shared" ca="1" si="26">IF($C304="","",IF($J304="","",TODAY()-$J304))</x:f>
      </x:c>
      <x:c r="V304" s="31" t="str">
        <x:f t="shared" ca="1" si="27">IF($C304="","",IF($L304="","No follow-up set",IF($L304&lt;TODAY(),"Overdue",IF($L304=TODAY(),"Due today",IF($L304&lt;=TODAY()+7,"Due soon","Scheduled")))))</x:f>
      </x:c>
      <x:c r="W304" s="31" t="str">
        <x:f t="shared" si="28">IF($C304="","",IF(OR($V304="Overdue",$V304="Due today",AND($T304&gt;=7,NOT(OR($A304="Rejected",$A304="Offer",$A304="Withdrawn")))),"Yes","No"))</x:f>
      </x:c>
      <x:c r="X304" s="31" t="str">
        <x:f t="shared" si="29">IF($C304="","",IF(OR($A304="Rejected",$A304="Offer",$A304="Withdrawn"),"Closed","Open"))</x:f>
      </x:c>
    </x:row>
    <x:row r="305" ht="19.5" customHeight="1">
      <x:c r="A305" s="31"/>
      <x:c r="B305" s="31"/>
      <x:c r="C305" s="31"/>
      <x:c r="D305" s="31"/>
      <x:c r="E305" s="31"/>
      <x:c r="F305" s="31"/>
      <x:c r="G305" s="31"/>
      <x:c r="H305" s="31"/>
      <x:c r="I305" s="31"/>
      <x:c r="J305" s="35"/>
      <x:c r="K305" s="35"/>
      <x:c r="L305" s="35" t="str">
        <x:f t="shared" si="24">IF($C305="","",IF(OR($A305="Rejected",$A305="Offer",$A305="Withdrawn"),"",IF($J305="","",$J305+7)))</x:f>
      </x:c>
      <x:c r="M305" s="31"/>
      <x:c r="N305" s="31"/>
      <x:c r="O305" s="31"/>
      <x:c r="P305" s="31"/>
      <x:c r="Q305" s="34"/>
      <x:c r="R305" s="31"/>
      <x:c r="S305" s="31"/>
      <x:c r="T305" s="36" t="str">
        <x:f t="shared" ca="1" si="25">IF($C305="","",IF($K305="","",TODAY()-$K305))</x:f>
      </x:c>
      <x:c r="U305" s="36" t="str">
        <x:f t="shared" ca="1" si="26">IF($C305="","",IF($J305="","",TODAY()-$J305))</x:f>
      </x:c>
      <x:c r="V305" s="31" t="str">
        <x:f t="shared" ca="1" si="27">IF($C305="","",IF($L305="","No follow-up set",IF($L305&lt;TODAY(),"Overdue",IF($L305=TODAY(),"Due today",IF($L305&lt;=TODAY()+7,"Due soon","Scheduled")))))</x:f>
      </x:c>
      <x:c r="W305" s="31" t="str">
        <x:f t="shared" si="28">IF($C305="","",IF(OR($V305="Overdue",$V305="Due today",AND($T305&gt;=7,NOT(OR($A305="Rejected",$A305="Offer",$A305="Withdrawn")))),"Yes","No"))</x:f>
      </x:c>
      <x:c r="X305" s="31" t="str">
        <x:f t="shared" si="29">IF($C305="","",IF(OR($A305="Rejected",$A305="Offer",$A305="Withdrawn"),"Closed","Open"))</x:f>
      </x:c>
    </x:row>
    <x:row r="306" ht="19.5" customHeight="1">
      <x:c r="A306" s="31"/>
      <x:c r="B306" s="31"/>
      <x:c r="C306" s="31"/>
      <x:c r="D306" s="31"/>
      <x:c r="E306" s="31"/>
      <x:c r="F306" s="31"/>
      <x:c r="G306" s="31"/>
      <x:c r="H306" s="31"/>
      <x:c r="I306" s="31"/>
      <x:c r="J306" s="35"/>
      <x:c r="K306" s="35"/>
      <x:c r="L306" s="35" t="str">
        <x:f t="shared" si="24">IF($C306="","",IF(OR($A306="Rejected",$A306="Offer",$A306="Withdrawn"),"",IF($J306="","",$J306+7)))</x:f>
      </x:c>
      <x:c r="M306" s="31"/>
      <x:c r="N306" s="31"/>
      <x:c r="O306" s="31"/>
      <x:c r="P306" s="31"/>
      <x:c r="Q306" s="34"/>
      <x:c r="R306" s="31"/>
      <x:c r="S306" s="31"/>
      <x:c r="T306" s="36" t="str">
        <x:f t="shared" ca="1" si="25">IF($C306="","",IF($K306="","",TODAY()-$K306))</x:f>
      </x:c>
      <x:c r="U306" s="36" t="str">
        <x:f t="shared" ca="1" si="26">IF($C306="","",IF($J306="","",TODAY()-$J306))</x:f>
      </x:c>
      <x:c r="V306" s="31" t="str">
        <x:f t="shared" ca="1" si="27">IF($C306="","",IF($L306="","No follow-up set",IF($L306&lt;TODAY(),"Overdue",IF($L306=TODAY(),"Due today",IF($L306&lt;=TODAY()+7,"Due soon","Scheduled")))))</x:f>
      </x:c>
      <x:c r="W306" s="31" t="str">
        <x:f t="shared" si="28">IF($C306="","",IF(OR($V306="Overdue",$V306="Due today",AND($T306&gt;=7,NOT(OR($A306="Rejected",$A306="Offer",$A306="Withdrawn")))),"Yes","No"))</x:f>
      </x:c>
      <x:c r="X306" s="31" t="str">
        <x:f t="shared" si="29">IF($C306="","",IF(OR($A306="Rejected",$A306="Offer",$A306="Withdrawn"),"Closed","Open"))</x:f>
      </x:c>
    </x:row>
    <x:row r="307" ht="19.5" customHeight="1">
      <x:c r="A307" s="31"/>
      <x:c r="B307" s="31"/>
      <x:c r="C307" s="31"/>
      <x:c r="D307" s="31"/>
      <x:c r="E307" s="31"/>
      <x:c r="F307" s="31"/>
      <x:c r="G307" s="31"/>
      <x:c r="H307" s="31"/>
      <x:c r="I307" s="31"/>
      <x:c r="J307" s="35"/>
      <x:c r="K307" s="35"/>
      <x:c r="L307" s="35" t="str">
        <x:f t="shared" si="24">IF($C307="","",IF(OR($A307="Rejected",$A307="Offer",$A307="Withdrawn"),"",IF($J307="","",$J307+7)))</x:f>
      </x:c>
      <x:c r="M307" s="31"/>
      <x:c r="N307" s="31"/>
      <x:c r="O307" s="31"/>
      <x:c r="P307" s="31"/>
      <x:c r="Q307" s="34"/>
      <x:c r="R307" s="31"/>
      <x:c r="S307" s="31"/>
      <x:c r="T307" s="36" t="str">
        <x:f t="shared" ca="1" si="25">IF($C307="","",IF($K307="","",TODAY()-$K307))</x:f>
      </x:c>
      <x:c r="U307" s="36" t="str">
        <x:f t="shared" ca="1" si="26">IF($C307="","",IF($J307="","",TODAY()-$J307))</x:f>
      </x:c>
      <x:c r="V307" s="31" t="str">
        <x:f t="shared" ca="1" si="27">IF($C307="","",IF($L307="","No follow-up set",IF($L307&lt;TODAY(),"Overdue",IF($L307=TODAY(),"Due today",IF($L307&lt;=TODAY()+7,"Due soon","Scheduled")))))</x:f>
      </x:c>
      <x:c r="W307" s="31" t="str">
        <x:f t="shared" si="28">IF($C307="","",IF(OR($V307="Overdue",$V307="Due today",AND($T307&gt;=7,NOT(OR($A307="Rejected",$A307="Offer",$A307="Withdrawn")))),"Yes","No"))</x:f>
      </x:c>
      <x:c r="X307" s="31" t="str">
        <x:f t="shared" si="29">IF($C307="","",IF(OR($A307="Rejected",$A307="Offer",$A307="Withdrawn"),"Closed","Open"))</x:f>
      </x:c>
    </x:row>
    <x:row r="308" ht="19.5" customHeight="1">
      <x:c r="A308" s="31"/>
      <x:c r="B308" s="31"/>
      <x:c r="C308" s="31"/>
      <x:c r="D308" s="31"/>
      <x:c r="E308" s="31"/>
      <x:c r="F308" s="31"/>
      <x:c r="G308" s="31"/>
      <x:c r="H308" s="31"/>
      <x:c r="I308" s="31"/>
      <x:c r="J308" s="35"/>
      <x:c r="K308" s="35"/>
      <x:c r="L308" s="35" t="str">
        <x:f t="shared" si="24">IF($C308="","",IF(OR($A308="Rejected",$A308="Offer",$A308="Withdrawn"),"",IF($J308="","",$J308+7)))</x:f>
      </x:c>
      <x:c r="M308" s="31"/>
      <x:c r="N308" s="31"/>
      <x:c r="O308" s="31"/>
      <x:c r="P308" s="31"/>
      <x:c r="Q308" s="34"/>
      <x:c r="R308" s="31"/>
      <x:c r="S308" s="31"/>
      <x:c r="T308" s="36" t="str">
        <x:f t="shared" ca="1" si="25">IF($C308="","",IF($K308="","",TODAY()-$K308))</x:f>
      </x:c>
      <x:c r="U308" s="36" t="str">
        <x:f t="shared" ca="1" si="26">IF($C308="","",IF($J308="","",TODAY()-$J308))</x:f>
      </x:c>
      <x:c r="V308" s="31" t="str">
        <x:f t="shared" ca="1" si="27">IF($C308="","",IF($L308="","No follow-up set",IF($L308&lt;TODAY(),"Overdue",IF($L308=TODAY(),"Due today",IF($L308&lt;=TODAY()+7,"Due soon","Scheduled")))))</x:f>
      </x:c>
      <x:c r="W308" s="31" t="str">
        <x:f t="shared" si="28">IF($C308="","",IF(OR($V308="Overdue",$V308="Due today",AND($T308&gt;=7,NOT(OR($A308="Rejected",$A308="Offer",$A308="Withdrawn")))),"Yes","No"))</x:f>
      </x:c>
      <x:c r="X308" s="31" t="str">
        <x:f t="shared" si="29">IF($C308="","",IF(OR($A308="Rejected",$A308="Offer",$A308="Withdrawn"),"Closed","Open"))</x:f>
      </x:c>
    </x:row>
    <x:row r="309" ht="19.5" customHeight="1">
      <x:c r="A309" s="31"/>
      <x:c r="B309" s="31"/>
      <x:c r="C309" s="31"/>
      <x:c r="D309" s="31"/>
      <x:c r="E309" s="31"/>
      <x:c r="F309" s="31"/>
      <x:c r="G309" s="31"/>
      <x:c r="H309" s="31"/>
      <x:c r="I309" s="31"/>
      <x:c r="J309" s="35"/>
      <x:c r="K309" s="35"/>
      <x:c r="L309" s="35" t="str">
        <x:f t="shared" si="24">IF($C309="","",IF(OR($A309="Rejected",$A309="Offer",$A309="Withdrawn"),"",IF($J309="","",$J309+7)))</x:f>
      </x:c>
      <x:c r="M309" s="31"/>
      <x:c r="N309" s="31"/>
      <x:c r="O309" s="31"/>
      <x:c r="P309" s="31"/>
      <x:c r="Q309" s="34"/>
      <x:c r="R309" s="31"/>
      <x:c r="S309" s="31"/>
      <x:c r="T309" s="36" t="str">
        <x:f t="shared" ca="1" si="25">IF($C309="","",IF($K309="","",TODAY()-$K309))</x:f>
      </x:c>
      <x:c r="U309" s="36" t="str">
        <x:f t="shared" ca="1" si="26">IF($C309="","",IF($J309="","",TODAY()-$J309))</x:f>
      </x:c>
      <x:c r="V309" s="31" t="str">
        <x:f t="shared" ca="1" si="27">IF($C309="","",IF($L309="","No follow-up set",IF($L309&lt;TODAY(),"Overdue",IF($L309=TODAY(),"Due today",IF($L309&lt;=TODAY()+7,"Due soon","Scheduled")))))</x:f>
      </x:c>
      <x:c r="W309" s="31" t="str">
        <x:f t="shared" si="28">IF($C309="","",IF(OR($V309="Overdue",$V309="Due today",AND($T309&gt;=7,NOT(OR($A309="Rejected",$A309="Offer",$A309="Withdrawn")))),"Yes","No"))</x:f>
      </x:c>
      <x:c r="X309" s="31" t="str">
        <x:f t="shared" si="29">IF($C309="","",IF(OR($A309="Rejected",$A309="Offer",$A309="Withdrawn"),"Closed","Open"))</x:f>
      </x:c>
    </x:row>
    <x:row r="310" ht="19.5" customHeight="1">
      <x:c r="A310" s="31"/>
      <x:c r="B310" s="31"/>
      <x:c r="C310" s="31"/>
      <x:c r="D310" s="31"/>
      <x:c r="E310" s="31"/>
      <x:c r="F310" s="31"/>
      <x:c r="G310" s="31"/>
      <x:c r="H310" s="31"/>
      <x:c r="I310" s="31"/>
      <x:c r="J310" s="35"/>
      <x:c r="K310" s="35"/>
      <x:c r="L310" s="35" t="str">
        <x:f t="shared" si="24">IF($C310="","",IF(OR($A310="Rejected",$A310="Offer",$A310="Withdrawn"),"",IF($J310="","",$J310+7)))</x:f>
      </x:c>
      <x:c r="M310" s="31"/>
      <x:c r="N310" s="31"/>
      <x:c r="O310" s="31"/>
      <x:c r="P310" s="31"/>
      <x:c r="Q310" s="34"/>
      <x:c r="R310" s="31"/>
      <x:c r="S310" s="31"/>
      <x:c r="T310" s="36" t="str">
        <x:f t="shared" ca="1" si="25">IF($C310="","",IF($K310="","",TODAY()-$K310))</x:f>
      </x:c>
      <x:c r="U310" s="36" t="str">
        <x:f t="shared" ca="1" si="26">IF($C310="","",IF($J310="","",TODAY()-$J310))</x:f>
      </x:c>
      <x:c r="V310" s="31" t="str">
        <x:f t="shared" ca="1" si="27">IF($C310="","",IF($L310="","No follow-up set",IF($L310&lt;TODAY(),"Overdue",IF($L310=TODAY(),"Due today",IF($L310&lt;=TODAY()+7,"Due soon","Scheduled")))))</x:f>
      </x:c>
      <x:c r="W310" s="31" t="str">
        <x:f t="shared" si="28">IF($C310="","",IF(OR($V310="Overdue",$V310="Due today",AND($T310&gt;=7,NOT(OR($A310="Rejected",$A310="Offer",$A310="Withdrawn")))),"Yes","No"))</x:f>
      </x:c>
      <x:c r="X310" s="31" t="str">
        <x:f t="shared" si="29">IF($C310="","",IF(OR($A310="Rejected",$A310="Offer",$A310="Withdrawn"),"Closed","Open"))</x:f>
      </x:c>
    </x:row>
    <x:row r="311" ht="19.5" customHeight="1">
      <x:c r="A311" s="31"/>
      <x:c r="B311" s="31"/>
      <x:c r="C311" s="31"/>
      <x:c r="D311" s="31"/>
      <x:c r="E311" s="31"/>
      <x:c r="F311" s="31"/>
      <x:c r="G311" s="31"/>
      <x:c r="H311" s="31"/>
      <x:c r="I311" s="31"/>
      <x:c r="J311" s="35"/>
      <x:c r="K311" s="35"/>
      <x:c r="L311" s="35" t="str">
        <x:f t="shared" si="24">IF($C311="","",IF(OR($A311="Rejected",$A311="Offer",$A311="Withdrawn"),"",IF($J311="","",$J311+7)))</x:f>
      </x:c>
      <x:c r="M311" s="31"/>
      <x:c r="N311" s="31"/>
      <x:c r="O311" s="31"/>
      <x:c r="P311" s="31"/>
      <x:c r="Q311" s="34"/>
      <x:c r="R311" s="31"/>
      <x:c r="S311" s="31"/>
      <x:c r="T311" s="36" t="str">
        <x:f t="shared" ca="1" si="25">IF($C311="","",IF($K311="","",TODAY()-$K311))</x:f>
      </x:c>
      <x:c r="U311" s="36" t="str">
        <x:f t="shared" ca="1" si="26">IF($C311="","",IF($J311="","",TODAY()-$J311))</x:f>
      </x:c>
      <x:c r="V311" s="31" t="str">
        <x:f t="shared" ca="1" si="27">IF($C311="","",IF($L311="","No follow-up set",IF($L311&lt;TODAY(),"Overdue",IF($L311=TODAY(),"Due today",IF($L311&lt;=TODAY()+7,"Due soon","Scheduled")))))</x:f>
      </x:c>
      <x:c r="W311" s="31" t="str">
        <x:f t="shared" si="28">IF($C311="","",IF(OR($V311="Overdue",$V311="Due today",AND($T311&gt;=7,NOT(OR($A311="Rejected",$A311="Offer",$A311="Withdrawn")))),"Yes","No"))</x:f>
      </x:c>
      <x:c r="X311" s="31" t="str">
        <x:f t="shared" si="29">IF($C311="","",IF(OR($A311="Rejected",$A311="Offer",$A311="Withdrawn"),"Closed","Open"))</x:f>
      </x:c>
    </x:row>
    <x:row r="312" ht="19.5" customHeight="1">
      <x:c r="A312" s="31"/>
      <x:c r="B312" s="31"/>
      <x:c r="C312" s="31"/>
      <x:c r="D312" s="31"/>
      <x:c r="E312" s="31"/>
      <x:c r="F312" s="31"/>
      <x:c r="G312" s="31"/>
      <x:c r="H312" s="31"/>
      <x:c r="I312" s="31"/>
      <x:c r="J312" s="35"/>
      <x:c r="K312" s="35"/>
      <x:c r="L312" s="35" t="str">
        <x:f t="shared" si="24">IF($C312="","",IF(OR($A312="Rejected",$A312="Offer",$A312="Withdrawn"),"",IF($J312="","",$J312+7)))</x:f>
      </x:c>
      <x:c r="M312" s="31"/>
      <x:c r="N312" s="31"/>
      <x:c r="O312" s="31"/>
      <x:c r="P312" s="31"/>
      <x:c r="Q312" s="34"/>
      <x:c r="R312" s="31"/>
      <x:c r="S312" s="31"/>
      <x:c r="T312" s="36" t="str">
        <x:f t="shared" ca="1" si="25">IF($C312="","",IF($K312="","",TODAY()-$K312))</x:f>
      </x:c>
      <x:c r="U312" s="36" t="str">
        <x:f t="shared" ca="1" si="26">IF($C312="","",IF($J312="","",TODAY()-$J312))</x:f>
      </x:c>
      <x:c r="V312" s="31" t="str">
        <x:f t="shared" ca="1" si="27">IF($C312="","",IF($L312="","No follow-up set",IF($L312&lt;TODAY(),"Overdue",IF($L312=TODAY(),"Due today",IF($L312&lt;=TODAY()+7,"Due soon","Scheduled")))))</x:f>
      </x:c>
      <x:c r="W312" s="31" t="str">
        <x:f t="shared" si="28">IF($C312="","",IF(OR($V312="Overdue",$V312="Due today",AND($T312&gt;=7,NOT(OR($A312="Rejected",$A312="Offer",$A312="Withdrawn")))),"Yes","No"))</x:f>
      </x:c>
      <x:c r="X312" s="31" t="str">
        <x:f t="shared" si="29">IF($C312="","",IF(OR($A312="Rejected",$A312="Offer",$A312="Withdrawn"),"Closed","Open"))</x:f>
      </x:c>
    </x:row>
    <x:row r="313" ht="19.5" customHeight="1">
      <x:c r="A313" s="31"/>
      <x:c r="B313" s="31"/>
      <x:c r="C313" s="31"/>
      <x:c r="D313" s="31"/>
      <x:c r="E313" s="31"/>
      <x:c r="F313" s="31"/>
      <x:c r="G313" s="31"/>
      <x:c r="H313" s="31"/>
      <x:c r="I313" s="31"/>
      <x:c r="J313" s="35"/>
      <x:c r="K313" s="35"/>
      <x:c r="L313" s="35" t="str">
        <x:f t="shared" si="24">IF($C313="","",IF(OR($A313="Rejected",$A313="Offer",$A313="Withdrawn"),"",IF($J313="","",$J313+7)))</x:f>
      </x:c>
      <x:c r="M313" s="31"/>
      <x:c r="N313" s="31"/>
      <x:c r="O313" s="31"/>
      <x:c r="P313" s="31"/>
      <x:c r="Q313" s="34"/>
      <x:c r="R313" s="31"/>
      <x:c r="S313" s="31"/>
      <x:c r="T313" s="36" t="str">
        <x:f t="shared" ca="1" si="25">IF($C313="","",IF($K313="","",TODAY()-$K313))</x:f>
      </x:c>
      <x:c r="U313" s="36" t="str">
        <x:f t="shared" ca="1" si="26">IF($C313="","",IF($J313="","",TODAY()-$J313))</x:f>
      </x:c>
      <x:c r="V313" s="31" t="str">
        <x:f t="shared" ca="1" si="27">IF($C313="","",IF($L313="","No follow-up set",IF($L313&lt;TODAY(),"Overdue",IF($L313=TODAY(),"Due today",IF($L313&lt;=TODAY()+7,"Due soon","Scheduled")))))</x:f>
      </x:c>
      <x:c r="W313" s="31" t="str">
        <x:f t="shared" si="28">IF($C313="","",IF(OR($V313="Overdue",$V313="Due today",AND($T313&gt;=7,NOT(OR($A313="Rejected",$A313="Offer",$A313="Withdrawn")))),"Yes","No"))</x:f>
      </x:c>
      <x:c r="X313" s="31" t="str">
        <x:f t="shared" si="29">IF($C313="","",IF(OR($A313="Rejected",$A313="Offer",$A313="Withdrawn"),"Closed","Open"))</x:f>
      </x:c>
    </x:row>
    <x:row r="314" ht="19.5" customHeight="1">
      <x:c r="A314" s="31"/>
      <x:c r="B314" s="31"/>
      <x:c r="C314" s="31"/>
      <x:c r="D314" s="31"/>
      <x:c r="E314" s="31"/>
      <x:c r="F314" s="31"/>
      <x:c r="G314" s="31"/>
      <x:c r="H314" s="31"/>
      <x:c r="I314" s="31"/>
      <x:c r="J314" s="35"/>
      <x:c r="K314" s="35"/>
      <x:c r="L314" s="35" t="str">
        <x:f t="shared" si="24">IF($C314="","",IF(OR($A314="Rejected",$A314="Offer",$A314="Withdrawn"),"",IF($J314="","",$J314+7)))</x:f>
      </x:c>
      <x:c r="M314" s="31"/>
      <x:c r="N314" s="31"/>
      <x:c r="O314" s="31"/>
      <x:c r="P314" s="31"/>
      <x:c r="Q314" s="34"/>
      <x:c r="R314" s="31"/>
      <x:c r="S314" s="31"/>
      <x:c r="T314" s="36" t="str">
        <x:f t="shared" ca="1" si="25">IF($C314="","",IF($K314="","",TODAY()-$K314))</x:f>
      </x:c>
      <x:c r="U314" s="36" t="str">
        <x:f t="shared" ca="1" si="26">IF($C314="","",IF($J314="","",TODAY()-$J314))</x:f>
      </x:c>
      <x:c r="V314" s="31" t="str">
        <x:f t="shared" ca="1" si="27">IF($C314="","",IF($L314="","No follow-up set",IF($L314&lt;TODAY(),"Overdue",IF($L314=TODAY(),"Due today",IF($L314&lt;=TODAY()+7,"Due soon","Scheduled")))))</x:f>
      </x:c>
      <x:c r="W314" s="31" t="str">
        <x:f t="shared" si="28">IF($C314="","",IF(OR($V314="Overdue",$V314="Due today",AND($T314&gt;=7,NOT(OR($A314="Rejected",$A314="Offer",$A314="Withdrawn")))),"Yes","No"))</x:f>
      </x:c>
      <x:c r="X314" s="31" t="str">
        <x:f t="shared" si="29">IF($C314="","",IF(OR($A314="Rejected",$A314="Offer",$A314="Withdrawn"),"Closed","Open"))</x:f>
      </x:c>
    </x:row>
    <x:row r="315" ht="19.5" customHeight="1">
      <x:c r="A315" s="31"/>
      <x:c r="B315" s="31"/>
      <x:c r="C315" s="31"/>
      <x:c r="D315" s="31"/>
      <x:c r="E315" s="31"/>
      <x:c r="F315" s="31"/>
      <x:c r="G315" s="31"/>
      <x:c r="H315" s="31"/>
      <x:c r="I315" s="31"/>
      <x:c r="J315" s="35"/>
      <x:c r="K315" s="35"/>
      <x:c r="L315" s="35" t="str">
        <x:f t="shared" si="24">IF($C315="","",IF(OR($A315="Rejected",$A315="Offer",$A315="Withdrawn"),"",IF($J315="","",$J315+7)))</x:f>
      </x:c>
      <x:c r="M315" s="31"/>
      <x:c r="N315" s="31"/>
      <x:c r="O315" s="31"/>
      <x:c r="P315" s="31"/>
      <x:c r="Q315" s="34"/>
      <x:c r="R315" s="31"/>
      <x:c r="S315" s="31"/>
      <x:c r="T315" s="36" t="str">
        <x:f t="shared" ca="1" si="25">IF($C315="","",IF($K315="","",TODAY()-$K315))</x:f>
      </x:c>
      <x:c r="U315" s="36" t="str">
        <x:f t="shared" ca="1" si="26">IF($C315="","",IF($J315="","",TODAY()-$J315))</x:f>
      </x:c>
      <x:c r="V315" s="31" t="str">
        <x:f t="shared" ca="1" si="27">IF($C315="","",IF($L315="","No follow-up set",IF($L315&lt;TODAY(),"Overdue",IF($L315=TODAY(),"Due today",IF($L315&lt;=TODAY()+7,"Due soon","Scheduled")))))</x:f>
      </x:c>
      <x:c r="W315" s="31" t="str">
        <x:f t="shared" si="28">IF($C315="","",IF(OR($V315="Overdue",$V315="Due today",AND($T315&gt;=7,NOT(OR($A315="Rejected",$A315="Offer",$A315="Withdrawn")))),"Yes","No"))</x:f>
      </x:c>
      <x:c r="X315" s="31" t="str">
        <x:f t="shared" si="29">IF($C315="","",IF(OR($A315="Rejected",$A315="Offer",$A315="Withdrawn"),"Closed","Open"))</x:f>
      </x:c>
    </x:row>
    <x:row r="316" ht="19.5" customHeight="1">
      <x:c r="A316" s="31"/>
      <x:c r="B316" s="31"/>
      <x:c r="C316" s="31"/>
      <x:c r="D316" s="31"/>
      <x:c r="E316" s="31"/>
      <x:c r="F316" s="31"/>
      <x:c r="G316" s="31"/>
      <x:c r="H316" s="31"/>
      <x:c r="I316" s="31"/>
      <x:c r="J316" s="35"/>
      <x:c r="K316" s="35"/>
      <x:c r="L316" s="35" t="str">
        <x:f t="shared" si="24">IF($C316="","",IF(OR($A316="Rejected",$A316="Offer",$A316="Withdrawn"),"",IF($J316="","",$J316+7)))</x:f>
      </x:c>
      <x:c r="M316" s="31"/>
      <x:c r="N316" s="31"/>
      <x:c r="O316" s="31"/>
      <x:c r="P316" s="31"/>
      <x:c r="Q316" s="34"/>
      <x:c r="R316" s="31"/>
      <x:c r="S316" s="31"/>
      <x:c r="T316" s="36" t="str">
        <x:f t="shared" ca="1" si="25">IF($C316="","",IF($K316="","",TODAY()-$K316))</x:f>
      </x:c>
      <x:c r="U316" s="36" t="str">
        <x:f t="shared" ca="1" si="26">IF($C316="","",IF($J316="","",TODAY()-$J316))</x:f>
      </x:c>
      <x:c r="V316" s="31" t="str">
        <x:f t="shared" ca="1" si="27">IF($C316="","",IF($L316="","No follow-up set",IF($L316&lt;TODAY(),"Overdue",IF($L316=TODAY(),"Due today",IF($L316&lt;=TODAY()+7,"Due soon","Scheduled")))))</x:f>
      </x:c>
      <x:c r="W316" s="31" t="str">
        <x:f t="shared" si="28">IF($C316="","",IF(OR($V316="Overdue",$V316="Due today",AND($T316&gt;=7,NOT(OR($A316="Rejected",$A316="Offer",$A316="Withdrawn")))),"Yes","No"))</x:f>
      </x:c>
      <x:c r="X316" s="31" t="str">
        <x:f t="shared" si="29">IF($C316="","",IF(OR($A316="Rejected",$A316="Offer",$A316="Withdrawn"),"Closed","Open"))</x:f>
      </x:c>
    </x:row>
    <x:row r="317" ht="19.5" customHeight="1">
      <x:c r="A317" s="31"/>
      <x:c r="B317" s="31"/>
      <x:c r="C317" s="31"/>
      <x:c r="D317" s="31"/>
      <x:c r="E317" s="31"/>
      <x:c r="F317" s="31"/>
      <x:c r="G317" s="31"/>
      <x:c r="H317" s="31"/>
      <x:c r="I317" s="31"/>
      <x:c r="J317" s="35"/>
      <x:c r="K317" s="35"/>
      <x:c r="L317" s="35" t="str">
        <x:f t="shared" si="24">IF($C317="","",IF(OR($A317="Rejected",$A317="Offer",$A317="Withdrawn"),"",IF($J317="","",$J317+7)))</x:f>
      </x:c>
      <x:c r="M317" s="31"/>
      <x:c r="N317" s="31"/>
      <x:c r="O317" s="31"/>
      <x:c r="P317" s="31"/>
      <x:c r="Q317" s="34"/>
      <x:c r="R317" s="31"/>
      <x:c r="S317" s="31"/>
      <x:c r="T317" s="36" t="str">
        <x:f t="shared" ca="1" si="25">IF($C317="","",IF($K317="","",TODAY()-$K317))</x:f>
      </x:c>
      <x:c r="U317" s="36" t="str">
        <x:f t="shared" ca="1" si="26">IF($C317="","",IF($J317="","",TODAY()-$J317))</x:f>
      </x:c>
      <x:c r="V317" s="31" t="str">
        <x:f t="shared" ca="1" si="27">IF($C317="","",IF($L317="","No follow-up set",IF($L317&lt;TODAY(),"Overdue",IF($L317=TODAY(),"Due today",IF($L317&lt;=TODAY()+7,"Due soon","Scheduled")))))</x:f>
      </x:c>
      <x:c r="W317" s="31" t="str">
        <x:f t="shared" si="28">IF($C317="","",IF(OR($V317="Overdue",$V317="Due today",AND($T317&gt;=7,NOT(OR($A317="Rejected",$A317="Offer",$A317="Withdrawn")))),"Yes","No"))</x:f>
      </x:c>
      <x:c r="X317" s="31" t="str">
        <x:f t="shared" si="29">IF($C317="","",IF(OR($A317="Rejected",$A317="Offer",$A317="Withdrawn"),"Closed","Open"))</x:f>
      </x:c>
    </x:row>
    <x:row r="318" ht="19.5" customHeight="1">
      <x:c r="A318" s="31"/>
      <x:c r="B318" s="31"/>
      <x:c r="C318" s="31"/>
      <x:c r="D318" s="31"/>
      <x:c r="E318" s="31"/>
      <x:c r="F318" s="31"/>
      <x:c r="G318" s="31"/>
      <x:c r="H318" s="31"/>
      <x:c r="I318" s="31"/>
      <x:c r="J318" s="35"/>
      <x:c r="K318" s="35"/>
      <x:c r="L318" s="35" t="str">
        <x:f t="shared" si="24">IF($C318="","",IF(OR($A318="Rejected",$A318="Offer",$A318="Withdrawn"),"",IF($J318="","",$J318+7)))</x:f>
      </x:c>
      <x:c r="M318" s="31"/>
      <x:c r="N318" s="31"/>
      <x:c r="O318" s="31"/>
      <x:c r="P318" s="31"/>
      <x:c r="Q318" s="34"/>
      <x:c r="R318" s="31"/>
      <x:c r="S318" s="31"/>
      <x:c r="T318" s="36" t="str">
        <x:f t="shared" ca="1" si="25">IF($C318="","",IF($K318="","",TODAY()-$K318))</x:f>
      </x:c>
      <x:c r="U318" s="36" t="str">
        <x:f t="shared" ca="1" si="26">IF($C318="","",IF($J318="","",TODAY()-$J318))</x:f>
      </x:c>
      <x:c r="V318" s="31" t="str">
        <x:f t="shared" ca="1" si="27">IF($C318="","",IF($L318="","No follow-up set",IF($L318&lt;TODAY(),"Overdue",IF($L318=TODAY(),"Due today",IF($L318&lt;=TODAY()+7,"Due soon","Scheduled")))))</x:f>
      </x:c>
      <x:c r="W318" s="31" t="str">
        <x:f t="shared" si="28">IF($C318="","",IF(OR($V318="Overdue",$V318="Due today",AND($T318&gt;=7,NOT(OR($A318="Rejected",$A318="Offer",$A318="Withdrawn")))),"Yes","No"))</x:f>
      </x:c>
      <x:c r="X318" s="31" t="str">
        <x:f t="shared" si="29">IF($C318="","",IF(OR($A318="Rejected",$A318="Offer",$A318="Withdrawn"),"Closed","Open"))</x:f>
      </x:c>
    </x:row>
    <x:row r="319" ht="19.5" customHeight="1">
      <x:c r="A319" s="31"/>
      <x:c r="B319" s="31"/>
      <x:c r="C319" s="31"/>
      <x:c r="D319" s="31"/>
      <x:c r="E319" s="31"/>
      <x:c r="F319" s="31"/>
      <x:c r="G319" s="31"/>
      <x:c r="H319" s="31"/>
      <x:c r="I319" s="31"/>
      <x:c r="J319" s="35"/>
      <x:c r="K319" s="35"/>
      <x:c r="L319" s="35" t="str">
        <x:f t="shared" si="24">IF($C319="","",IF(OR($A319="Rejected",$A319="Offer",$A319="Withdrawn"),"",IF($J319="","",$J319+7)))</x:f>
      </x:c>
      <x:c r="M319" s="31"/>
      <x:c r="N319" s="31"/>
      <x:c r="O319" s="31"/>
      <x:c r="P319" s="31"/>
      <x:c r="Q319" s="34"/>
      <x:c r="R319" s="31"/>
      <x:c r="S319" s="31"/>
      <x:c r="T319" s="36" t="str">
        <x:f t="shared" ca="1" si="25">IF($C319="","",IF($K319="","",TODAY()-$K319))</x:f>
      </x:c>
      <x:c r="U319" s="36" t="str">
        <x:f t="shared" ca="1" si="26">IF($C319="","",IF($J319="","",TODAY()-$J319))</x:f>
      </x:c>
      <x:c r="V319" s="31" t="str">
        <x:f t="shared" ca="1" si="27">IF($C319="","",IF($L319="","No follow-up set",IF($L319&lt;TODAY(),"Overdue",IF($L319=TODAY(),"Due today",IF($L319&lt;=TODAY()+7,"Due soon","Scheduled")))))</x:f>
      </x:c>
      <x:c r="W319" s="31" t="str">
        <x:f t="shared" si="28">IF($C319="","",IF(OR($V319="Overdue",$V319="Due today",AND($T319&gt;=7,NOT(OR($A319="Rejected",$A319="Offer",$A319="Withdrawn")))),"Yes","No"))</x:f>
      </x:c>
      <x:c r="X319" s="31" t="str">
        <x:f t="shared" si="29">IF($C319="","",IF(OR($A319="Rejected",$A319="Offer",$A319="Withdrawn"),"Closed","Open"))</x:f>
      </x:c>
    </x:row>
    <x:row r="320" ht="19.5" customHeight="1">
      <x:c r="A320" s="31"/>
      <x:c r="B320" s="31"/>
      <x:c r="C320" s="31"/>
      <x:c r="D320" s="31"/>
      <x:c r="E320" s="31"/>
      <x:c r="F320" s="31"/>
      <x:c r="G320" s="31"/>
      <x:c r="H320" s="31"/>
      <x:c r="I320" s="31"/>
      <x:c r="J320" s="35"/>
      <x:c r="K320" s="35"/>
      <x:c r="L320" s="35" t="str">
        <x:f t="shared" si="24">IF($C320="","",IF(OR($A320="Rejected",$A320="Offer",$A320="Withdrawn"),"",IF($J320="","",$J320+7)))</x:f>
      </x:c>
      <x:c r="M320" s="31"/>
      <x:c r="N320" s="31"/>
      <x:c r="O320" s="31"/>
      <x:c r="P320" s="31"/>
      <x:c r="Q320" s="34"/>
      <x:c r="R320" s="31"/>
      <x:c r="S320" s="31"/>
      <x:c r="T320" s="36" t="str">
        <x:f t="shared" ca="1" si="25">IF($C320="","",IF($K320="","",TODAY()-$K320))</x:f>
      </x:c>
      <x:c r="U320" s="36" t="str">
        <x:f t="shared" ca="1" si="26">IF($C320="","",IF($J320="","",TODAY()-$J320))</x:f>
      </x:c>
      <x:c r="V320" s="31" t="str">
        <x:f t="shared" ca="1" si="27">IF($C320="","",IF($L320="","No follow-up set",IF($L320&lt;TODAY(),"Overdue",IF($L320=TODAY(),"Due today",IF($L320&lt;=TODAY()+7,"Due soon","Scheduled")))))</x:f>
      </x:c>
      <x:c r="W320" s="31" t="str">
        <x:f t="shared" si="28">IF($C320="","",IF(OR($V320="Overdue",$V320="Due today",AND($T320&gt;=7,NOT(OR($A320="Rejected",$A320="Offer",$A320="Withdrawn")))),"Yes","No"))</x:f>
      </x:c>
      <x:c r="X320" s="31" t="str">
        <x:f t="shared" si="29">IF($C320="","",IF(OR($A320="Rejected",$A320="Offer",$A320="Withdrawn"),"Closed","Open"))</x:f>
      </x:c>
    </x:row>
    <x:row r="321" ht="19.5" customHeight="1">
      <x:c r="A321" s="31"/>
      <x:c r="B321" s="31"/>
      <x:c r="C321" s="31"/>
      <x:c r="D321" s="31"/>
      <x:c r="E321" s="31"/>
      <x:c r="F321" s="31"/>
      <x:c r="G321" s="31"/>
      <x:c r="H321" s="31"/>
      <x:c r="I321" s="31"/>
      <x:c r="J321" s="35"/>
      <x:c r="K321" s="35"/>
      <x:c r="L321" s="35" t="str">
        <x:f t="shared" si="24">IF($C321="","",IF(OR($A321="Rejected",$A321="Offer",$A321="Withdrawn"),"",IF($J321="","",$J321+7)))</x:f>
      </x:c>
      <x:c r="M321" s="31"/>
      <x:c r="N321" s="31"/>
      <x:c r="O321" s="31"/>
      <x:c r="P321" s="31"/>
      <x:c r="Q321" s="34"/>
      <x:c r="R321" s="31"/>
      <x:c r="S321" s="31"/>
      <x:c r="T321" s="36" t="str">
        <x:f t="shared" ca="1" si="25">IF($C321="","",IF($K321="","",TODAY()-$K321))</x:f>
      </x:c>
      <x:c r="U321" s="36" t="str">
        <x:f t="shared" ca="1" si="26">IF($C321="","",IF($J321="","",TODAY()-$J321))</x:f>
      </x:c>
      <x:c r="V321" s="31" t="str">
        <x:f t="shared" ca="1" si="27">IF($C321="","",IF($L321="","No follow-up set",IF($L321&lt;TODAY(),"Overdue",IF($L321=TODAY(),"Due today",IF($L321&lt;=TODAY()+7,"Due soon","Scheduled")))))</x:f>
      </x:c>
      <x:c r="W321" s="31" t="str">
        <x:f t="shared" si="28">IF($C321="","",IF(OR($V321="Overdue",$V321="Due today",AND($T321&gt;=7,NOT(OR($A321="Rejected",$A321="Offer",$A321="Withdrawn")))),"Yes","No"))</x:f>
      </x:c>
      <x:c r="X321" s="31" t="str">
        <x:f t="shared" si="29">IF($C321="","",IF(OR($A321="Rejected",$A321="Offer",$A321="Withdrawn"),"Closed","Open"))</x:f>
      </x:c>
    </x:row>
    <x:row r="322" ht="19.5" customHeight="1">
      <x:c r="A322" s="31"/>
      <x:c r="B322" s="31"/>
      <x:c r="C322" s="31"/>
      <x:c r="D322" s="31"/>
      <x:c r="E322" s="31"/>
      <x:c r="F322" s="31"/>
      <x:c r="G322" s="31"/>
      <x:c r="H322" s="31"/>
      <x:c r="I322" s="31"/>
      <x:c r="J322" s="35"/>
      <x:c r="K322" s="35"/>
      <x:c r="L322" s="35" t="str">
        <x:f t="shared" ref="L322:L385" si="30">IF($C322="","",IF(OR($A322="Rejected",$A322="Offer",$A322="Withdrawn"),"",IF($J322="","",$J322+7)))</x:f>
      </x:c>
      <x:c r="M322" s="31"/>
      <x:c r="N322" s="31"/>
      <x:c r="O322" s="31"/>
      <x:c r="P322" s="31"/>
      <x:c r="Q322" s="34"/>
      <x:c r="R322" s="31"/>
      <x:c r="S322" s="31"/>
      <x:c r="T322" s="36" t="str">
        <x:f t="shared" ref="T322:T385" ca="1" si="31">IF($C322="","",IF($K322="","",TODAY()-$K322))</x:f>
      </x:c>
      <x:c r="U322" s="36" t="str">
        <x:f t="shared" ref="U322:U385" ca="1" si="32">IF($C322="","",IF($J322="","",TODAY()-$J322))</x:f>
      </x:c>
      <x:c r="V322" s="31" t="str">
        <x:f t="shared" ref="V322:V385" ca="1" si="33">IF($C322="","",IF($L322="","No follow-up set",IF($L322&lt;TODAY(),"Overdue",IF($L322=TODAY(),"Due today",IF($L322&lt;=TODAY()+7,"Due soon","Scheduled")))))</x:f>
      </x:c>
      <x:c r="W322" s="31" t="str">
        <x:f t="shared" ref="W322:W385" si="34">IF($C322="","",IF(OR($V322="Overdue",$V322="Due today",AND($T322&gt;=7,NOT(OR($A322="Rejected",$A322="Offer",$A322="Withdrawn")))),"Yes","No"))</x:f>
      </x:c>
      <x:c r="X322" s="31" t="str">
        <x:f t="shared" ref="X322:X385" si="35">IF($C322="","",IF(OR($A322="Rejected",$A322="Offer",$A322="Withdrawn"),"Closed","Open"))</x:f>
      </x:c>
    </x:row>
    <x:row r="323" ht="19.5" customHeight="1">
      <x:c r="A323" s="31"/>
      <x:c r="B323" s="31"/>
      <x:c r="C323" s="31"/>
      <x:c r="D323" s="31"/>
      <x:c r="E323" s="31"/>
      <x:c r="F323" s="31"/>
      <x:c r="G323" s="31"/>
      <x:c r="H323" s="31"/>
      <x:c r="I323" s="31"/>
      <x:c r="J323" s="35"/>
      <x:c r="K323" s="35"/>
      <x:c r="L323" s="35" t="str">
        <x:f t="shared" si="30">IF($C323="","",IF(OR($A323="Rejected",$A323="Offer",$A323="Withdrawn"),"",IF($J323="","",$J323+7)))</x:f>
      </x:c>
      <x:c r="M323" s="31"/>
      <x:c r="N323" s="31"/>
      <x:c r="O323" s="31"/>
      <x:c r="P323" s="31"/>
      <x:c r="Q323" s="34"/>
      <x:c r="R323" s="31"/>
      <x:c r="S323" s="31"/>
      <x:c r="T323" s="36" t="str">
        <x:f t="shared" ca="1" si="31">IF($C323="","",IF($K323="","",TODAY()-$K323))</x:f>
      </x:c>
      <x:c r="U323" s="36" t="str">
        <x:f t="shared" ca="1" si="32">IF($C323="","",IF($J323="","",TODAY()-$J323))</x:f>
      </x:c>
      <x:c r="V323" s="31" t="str">
        <x:f t="shared" ca="1" si="33">IF($C323="","",IF($L323="","No follow-up set",IF($L323&lt;TODAY(),"Overdue",IF($L323=TODAY(),"Due today",IF($L323&lt;=TODAY()+7,"Due soon","Scheduled")))))</x:f>
      </x:c>
      <x:c r="W323" s="31" t="str">
        <x:f t="shared" si="34">IF($C323="","",IF(OR($V323="Overdue",$V323="Due today",AND($T323&gt;=7,NOT(OR($A323="Rejected",$A323="Offer",$A323="Withdrawn")))),"Yes","No"))</x:f>
      </x:c>
      <x:c r="X323" s="31" t="str">
        <x:f t="shared" si="35">IF($C323="","",IF(OR($A323="Rejected",$A323="Offer",$A323="Withdrawn"),"Closed","Open"))</x:f>
      </x:c>
    </x:row>
    <x:row r="324" ht="19.5" customHeight="1">
      <x:c r="A324" s="31"/>
      <x:c r="B324" s="31"/>
      <x:c r="C324" s="31"/>
      <x:c r="D324" s="31"/>
      <x:c r="E324" s="31"/>
      <x:c r="F324" s="31"/>
      <x:c r="G324" s="31"/>
      <x:c r="H324" s="31"/>
      <x:c r="I324" s="31"/>
      <x:c r="J324" s="35"/>
      <x:c r="K324" s="35"/>
      <x:c r="L324" s="35" t="str">
        <x:f t="shared" si="30">IF($C324="","",IF(OR($A324="Rejected",$A324="Offer",$A324="Withdrawn"),"",IF($J324="","",$J324+7)))</x:f>
      </x:c>
      <x:c r="M324" s="31"/>
      <x:c r="N324" s="31"/>
      <x:c r="O324" s="31"/>
      <x:c r="P324" s="31"/>
      <x:c r="Q324" s="34"/>
      <x:c r="R324" s="31"/>
      <x:c r="S324" s="31"/>
      <x:c r="T324" s="36" t="str">
        <x:f t="shared" ca="1" si="31">IF($C324="","",IF($K324="","",TODAY()-$K324))</x:f>
      </x:c>
      <x:c r="U324" s="36" t="str">
        <x:f t="shared" ca="1" si="32">IF($C324="","",IF($J324="","",TODAY()-$J324))</x:f>
      </x:c>
      <x:c r="V324" s="31" t="str">
        <x:f t="shared" ca="1" si="33">IF($C324="","",IF($L324="","No follow-up set",IF($L324&lt;TODAY(),"Overdue",IF($L324=TODAY(),"Due today",IF($L324&lt;=TODAY()+7,"Due soon","Scheduled")))))</x:f>
      </x:c>
      <x:c r="W324" s="31" t="str">
        <x:f t="shared" si="34">IF($C324="","",IF(OR($V324="Overdue",$V324="Due today",AND($T324&gt;=7,NOT(OR($A324="Rejected",$A324="Offer",$A324="Withdrawn")))),"Yes","No"))</x:f>
      </x:c>
      <x:c r="X324" s="31" t="str">
        <x:f t="shared" si="35">IF($C324="","",IF(OR($A324="Rejected",$A324="Offer",$A324="Withdrawn"),"Closed","Open"))</x:f>
      </x:c>
    </x:row>
    <x:row r="325" ht="19.5" customHeight="1">
      <x:c r="A325" s="31"/>
      <x:c r="B325" s="31"/>
      <x:c r="C325" s="31"/>
      <x:c r="D325" s="31"/>
      <x:c r="E325" s="31"/>
      <x:c r="F325" s="31"/>
      <x:c r="G325" s="31"/>
      <x:c r="H325" s="31"/>
      <x:c r="I325" s="31"/>
      <x:c r="J325" s="35"/>
      <x:c r="K325" s="35"/>
      <x:c r="L325" s="35" t="str">
        <x:f t="shared" si="30">IF($C325="","",IF(OR($A325="Rejected",$A325="Offer",$A325="Withdrawn"),"",IF($J325="","",$J325+7)))</x:f>
      </x:c>
      <x:c r="M325" s="31"/>
      <x:c r="N325" s="31"/>
      <x:c r="O325" s="31"/>
      <x:c r="P325" s="31"/>
      <x:c r="Q325" s="34"/>
      <x:c r="R325" s="31"/>
      <x:c r="S325" s="31"/>
      <x:c r="T325" s="36" t="str">
        <x:f t="shared" ca="1" si="31">IF($C325="","",IF($K325="","",TODAY()-$K325))</x:f>
      </x:c>
      <x:c r="U325" s="36" t="str">
        <x:f t="shared" ca="1" si="32">IF($C325="","",IF($J325="","",TODAY()-$J325))</x:f>
      </x:c>
      <x:c r="V325" s="31" t="str">
        <x:f t="shared" ca="1" si="33">IF($C325="","",IF($L325="","No follow-up set",IF($L325&lt;TODAY(),"Overdue",IF($L325=TODAY(),"Due today",IF($L325&lt;=TODAY()+7,"Due soon","Scheduled")))))</x:f>
      </x:c>
      <x:c r="W325" s="31" t="str">
        <x:f t="shared" si="34">IF($C325="","",IF(OR($V325="Overdue",$V325="Due today",AND($T325&gt;=7,NOT(OR($A325="Rejected",$A325="Offer",$A325="Withdrawn")))),"Yes","No"))</x:f>
      </x:c>
      <x:c r="X325" s="31" t="str">
        <x:f t="shared" si="35">IF($C325="","",IF(OR($A325="Rejected",$A325="Offer",$A325="Withdrawn"),"Closed","Open"))</x:f>
      </x:c>
    </x:row>
    <x:row r="326" ht="19.5" customHeight="1">
      <x:c r="A326" s="31"/>
      <x:c r="B326" s="31"/>
      <x:c r="C326" s="31"/>
      <x:c r="D326" s="31"/>
      <x:c r="E326" s="31"/>
      <x:c r="F326" s="31"/>
      <x:c r="G326" s="31"/>
      <x:c r="H326" s="31"/>
      <x:c r="I326" s="31"/>
      <x:c r="J326" s="35"/>
      <x:c r="K326" s="35"/>
      <x:c r="L326" s="35" t="str">
        <x:f t="shared" si="30">IF($C326="","",IF(OR($A326="Rejected",$A326="Offer",$A326="Withdrawn"),"",IF($J326="","",$J326+7)))</x:f>
      </x:c>
      <x:c r="M326" s="31"/>
      <x:c r="N326" s="31"/>
      <x:c r="O326" s="31"/>
      <x:c r="P326" s="31"/>
      <x:c r="Q326" s="34"/>
      <x:c r="R326" s="31"/>
      <x:c r="S326" s="31"/>
      <x:c r="T326" s="36" t="str">
        <x:f t="shared" ca="1" si="31">IF($C326="","",IF($K326="","",TODAY()-$K326))</x:f>
      </x:c>
      <x:c r="U326" s="36" t="str">
        <x:f t="shared" ca="1" si="32">IF($C326="","",IF($J326="","",TODAY()-$J326))</x:f>
      </x:c>
      <x:c r="V326" s="31" t="str">
        <x:f t="shared" ca="1" si="33">IF($C326="","",IF($L326="","No follow-up set",IF($L326&lt;TODAY(),"Overdue",IF($L326=TODAY(),"Due today",IF($L326&lt;=TODAY()+7,"Due soon","Scheduled")))))</x:f>
      </x:c>
      <x:c r="W326" s="31" t="str">
        <x:f t="shared" si="34">IF($C326="","",IF(OR($V326="Overdue",$V326="Due today",AND($T326&gt;=7,NOT(OR($A326="Rejected",$A326="Offer",$A326="Withdrawn")))),"Yes","No"))</x:f>
      </x:c>
      <x:c r="X326" s="31" t="str">
        <x:f t="shared" si="35">IF($C326="","",IF(OR($A326="Rejected",$A326="Offer",$A326="Withdrawn"),"Closed","Open"))</x:f>
      </x:c>
    </x:row>
    <x:row r="327" ht="19.5" customHeight="1">
      <x:c r="A327" s="31"/>
      <x:c r="B327" s="31"/>
      <x:c r="C327" s="31"/>
      <x:c r="D327" s="31"/>
      <x:c r="E327" s="31"/>
      <x:c r="F327" s="31"/>
      <x:c r="G327" s="31"/>
      <x:c r="H327" s="31"/>
      <x:c r="I327" s="31"/>
      <x:c r="J327" s="35"/>
      <x:c r="K327" s="35"/>
      <x:c r="L327" s="35" t="str">
        <x:f t="shared" si="30">IF($C327="","",IF(OR($A327="Rejected",$A327="Offer",$A327="Withdrawn"),"",IF($J327="","",$J327+7)))</x:f>
      </x:c>
      <x:c r="M327" s="31"/>
      <x:c r="N327" s="31"/>
      <x:c r="O327" s="31"/>
      <x:c r="P327" s="31"/>
      <x:c r="Q327" s="34"/>
      <x:c r="R327" s="31"/>
      <x:c r="S327" s="31"/>
      <x:c r="T327" s="36" t="str">
        <x:f t="shared" ca="1" si="31">IF($C327="","",IF($K327="","",TODAY()-$K327))</x:f>
      </x:c>
      <x:c r="U327" s="36" t="str">
        <x:f t="shared" ca="1" si="32">IF($C327="","",IF($J327="","",TODAY()-$J327))</x:f>
      </x:c>
      <x:c r="V327" s="31" t="str">
        <x:f t="shared" ca="1" si="33">IF($C327="","",IF($L327="","No follow-up set",IF($L327&lt;TODAY(),"Overdue",IF($L327=TODAY(),"Due today",IF($L327&lt;=TODAY()+7,"Due soon","Scheduled")))))</x:f>
      </x:c>
      <x:c r="W327" s="31" t="str">
        <x:f t="shared" si="34">IF($C327="","",IF(OR($V327="Overdue",$V327="Due today",AND($T327&gt;=7,NOT(OR($A327="Rejected",$A327="Offer",$A327="Withdrawn")))),"Yes","No"))</x:f>
      </x:c>
      <x:c r="X327" s="31" t="str">
        <x:f t="shared" si="35">IF($C327="","",IF(OR($A327="Rejected",$A327="Offer",$A327="Withdrawn"),"Closed","Open"))</x:f>
      </x:c>
    </x:row>
    <x:row r="328" ht="19.5" customHeight="1">
      <x:c r="A328" s="31"/>
      <x:c r="B328" s="31"/>
      <x:c r="C328" s="31"/>
      <x:c r="D328" s="31"/>
      <x:c r="E328" s="31"/>
      <x:c r="F328" s="31"/>
      <x:c r="G328" s="31"/>
      <x:c r="H328" s="31"/>
      <x:c r="I328" s="31"/>
      <x:c r="J328" s="35"/>
      <x:c r="K328" s="35"/>
      <x:c r="L328" s="35" t="str">
        <x:f t="shared" si="30">IF($C328="","",IF(OR($A328="Rejected",$A328="Offer",$A328="Withdrawn"),"",IF($J328="","",$J328+7)))</x:f>
      </x:c>
      <x:c r="M328" s="31"/>
      <x:c r="N328" s="31"/>
      <x:c r="O328" s="31"/>
      <x:c r="P328" s="31"/>
      <x:c r="Q328" s="34"/>
      <x:c r="R328" s="31"/>
      <x:c r="S328" s="31"/>
      <x:c r="T328" s="36" t="str">
        <x:f t="shared" ca="1" si="31">IF($C328="","",IF($K328="","",TODAY()-$K328))</x:f>
      </x:c>
      <x:c r="U328" s="36" t="str">
        <x:f t="shared" ca="1" si="32">IF($C328="","",IF($J328="","",TODAY()-$J328))</x:f>
      </x:c>
      <x:c r="V328" s="31" t="str">
        <x:f t="shared" ca="1" si="33">IF($C328="","",IF($L328="","No follow-up set",IF($L328&lt;TODAY(),"Overdue",IF($L328=TODAY(),"Due today",IF($L328&lt;=TODAY()+7,"Due soon","Scheduled")))))</x:f>
      </x:c>
      <x:c r="W328" s="31" t="str">
        <x:f t="shared" si="34">IF($C328="","",IF(OR($V328="Overdue",$V328="Due today",AND($T328&gt;=7,NOT(OR($A328="Rejected",$A328="Offer",$A328="Withdrawn")))),"Yes","No"))</x:f>
      </x:c>
      <x:c r="X328" s="31" t="str">
        <x:f t="shared" si="35">IF($C328="","",IF(OR($A328="Rejected",$A328="Offer",$A328="Withdrawn"),"Closed","Open"))</x:f>
      </x:c>
    </x:row>
    <x:row r="329" ht="19.5" customHeight="1">
      <x:c r="A329" s="31"/>
      <x:c r="B329" s="31"/>
      <x:c r="C329" s="31"/>
      <x:c r="D329" s="31"/>
      <x:c r="E329" s="31"/>
      <x:c r="F329" s="31"/>
      <x:c r="G329" s="31"/>
      <x:c r="H329" s="31"/>
      <x:c r="I329" s="31"/>
      <x:c r="J329" s="35"/>
      <x:c r="K329" s="35"/>
      <x:c r="L329" s="35" t="str">
        <x:f t="shared" si="30">IF($C329="","",IF(OR($A329="Rejected",$A329="Offer",$A329="Withdrawn"),"",IF($J329="","",$J329+7)))</x:f>
      </x:c>
      <x:c r="M329" s="31"/>
      <x:c r="N329" s="31"/>
      <x:c r="O329" s="31"/>
      <x:c r="P329" s="31"/>
      <x:c r="Q329" s="34"/>
      <x:c r="R329" s="31"/>
      <x:c r="S329" s="31"/>
      <x:c r="T329" s="36" t="str">
        <x:f t="shared" ca="1" si="31">IF($C329="","",IF($K329="","",TODAY()-$K329))</x:f>
      </x:c>
      <x:c r="U329" s="36" t="str">
        <x:f t="shared" ca="1" si="32">IF($C329="","",IF($J329="","",TODAY()-$J329))</x:f>
      </x:c>
      <x:c r="V329" s="31" t="str">
        <x:f t="shared" ca="1" si="33">IF($C329="","",IF($L329="","No follow-up set",IF($L329&lt;TODAY(),"Overdue",IF($L329=TODAY(),"Due today",IF($L329&lt;=TODAY()+7,"Due soon","Scheduled")))))</x:f>
      </x:c>
      <x:c r="W329" s="31" t="str">
        <x:f t="shared" si="34">IF($C329="","",IF(OR($V329="Overdue",$V329="Due today",AND($T329&gt;=7,NOT(OR($A329="Rejected",$A329="Offer",$A329="Withdrawn")))),"Yes","No"))</x:f>
      </x:c>
      <x:c r="X329" s="31" t="str">
        <x:f t="shared" si="35">IF($C329="","",IF(OR($A329="Rejected",$A329="Offer",$A329="Withdrawn"),"Closed","Open"))</x:f>
      </x:c>
    </x:row>
    <x:row r="330" ht="19.5" customHeight="1">
      <x:c r="A330" s="31"/>
      <x:c r="B330" s="31"/>
      <x:c r="C330" s="31"/>
      <x:c r="D330" s="31"/>
      <x:c r="E330" s="31"/>
      <x:c r="F330" s="31"/>
      <x:c r="G330" s="31"/>
      <x:c r="H330" s="31"/>
      <x:c r="I330" s="31"/>
      <x:c r="J330" s="35"/>
      <x:c r="K330" s="35"/>
      <x:c r="L330" s="35" t="str">
        <x:f t="shared" si="30">IF($C330="","",IF(OR($A330="Rejected",$A330="Offer",$A330="Withdrawn"),"",IF($J330="","",$J330+7)))</x:f>
      </x:c>
      <x:c r="M330" s="31"/>
      <x:c r="N330" s="31"/>
      <x:c r="O330" s="31"/>
      <x:c r="P330" s="31"/>
      <x:c r="Q330" s="34"/>
      <x:c r="R330" s="31"/>
      <x:c r="S330" s="31"/>
      <x:c r="T330" s="36" t="str">
        <x:f t="shared" ca="1" si="31">IF($C330="","",IF($K330="","",TODAY()-$K330))</x:f>
      </x:c>
      <x:c r="U330" s="36" t="str">
        <x:f t="shared" ca="1" si="32">IF($C330="","",IF($J330="","",TODAY()-$J330))</x:f>
      </x:c>
      <x:c r="V330" s="31" t="str">
        <x:f t="shared" ca="1" si="33">IF($C330="","",IF($L330="","No follow-up set",IF($L330&lt;TODAY(),"Overdue",IF($L330=TODAY(),"Due today",IF($L330&lt;=TODAY()+7,"Due soon","Scheduled")))))</x:f>
      </x:c>
      <x:c r="W330" s="31" t="str">
        <x:f t="shared" si="34">IF($C330="","",IF(OR($V330="Overdue",$V330="Due today",AND($T330&gt;=7,NOT(OR($A330="Rejected",$A330="Offer",$A330="Withdrawn")))),"Yes","No"))</x:f>
      </x:c>
      <x:c r="X330" s="31" t="str">
        <x:f t="shared" si="35">IF($C330="","",IF(OR($A330="Rejected",$A330="Offer",$A330="Withdrawn"),"Closed","Open"))</x:f>
      </x:c>
    </x:row>
    <x:row r="331" ht="19.5" customHeight="1">
      <x:c r="A331" s="31"/>
      <x:c r="B331" s="31"/>
      <x:c r="C331" s="31"/>
      <x:c r="D331" s="31"/>
      <x:c r="E331" s="31"/>
      <x:c r="F331" s="31"/>
      <x:c r="G331" s="31"/>
      <x:c r="H331" s="31"/>
      <x:c r="I331" s="31"/>
      <x:c r="J331" s="35"/>
      <x:c r="K331" s="35"/>
      <x:c r="L331" s="35" t="str">
        <x:f t="shared" si="30">IF($C331="","",IF(OR($A331="Rejected",$A331="Offer",$A331="Withdrawn"),"",IF($J331="","",$J331+7)))</x:f>
      </x:c>
      <x:c r="M331" s="31"/>
      <x:c r="N331" s="31"/>
      <x:c r="O331" s="31"/>
      <x:c r="P331" s="31"/>
      <x:c r="Q331" s="34"/>
      <x:c r="R331" s="31"/>
      <x:c r="S331" s="31"/>
      <x:c r="T331" s="36" t="str">
        <x:f t="shared" ca="1" si="31">IF($C331="","",IF($K331="","",TODAY()-$K331))</x:f>
      </x:c>
      <x:c r="U331" s="36" t="str">
        <x:f t="shared" ca="1" si="32">IF($C331="","",IF($J331="","",TODAY()-$J331))</x:f>
      </x:c>
      <x:c r="V331" s="31" t="str">
        <x:f t="shared" ca="1" si="33">IF($C331="","",IF($L331="","No follow-up set",IF($L331&lt;TODAY(),"Overdue",IF($L331=TODAY(),"Due today",IF($L331&lt;=TODAY()+7,"Due soon","Scheduled")))))</x:f>
      </x:c>
      <x:c r="W331" s="31" t="str">
        <x:f t="shared" si="34">IF($C331="","",IF(OR($V331="Overdue",$V331="Due today",AND($T331&gt;=7,NOT(OR($A331="Rejected",$A331="Offer",$A331="Withdrawn")))),"Yes","No"))</x:f>
      </x:c>
      <x:c r="X331" s="31" t="str">
        <x:f t="shared" si="35">IF($C331="","",IF(OR($A331="Rejected",$A331="Offer",$A331="Withdrawn"),"Closed","Open"))</x:f>
      </x:c>
    </x:row>
    <x:row r="332" ht="19.5" customHeight="1">
      <x:c r="A332" s="31"/>
      <x:c r="B332" s="31"/>
      <x:c r="C332" s="31"/>
      <x:c r="D332" s="31"/>
      <x:c r="E332" s="31"/>
      <x:c r="F332" s="31"/>
      <x:c r="G332" s="31"/>
      <x:c r="H332" s="31"/>
      <x:c r="I332" s="31"/>
      <x:c r="J332" s="35"/>
      <x:c r="K332" s="35"/>
      <x:c r="L332" s="35" t="str">
        <x:f t="shared" si="30">IF($C332="","",IF(OR($A332="Rejected",$A332="Offer",$A332="Withdrawn"),"",IF($J332="","",$J332+7)))</x:f>
      </x:c>
      <x:c r="M332" s="31"/>
      <x:c r="N332" s="31"/>
      <x:c r="O332" s="31"/>
      <x:c r="P332" s="31"/>
      <x:c r="Q332" s="34"/>
      <x:c r="R332" s="31"/>
      <x:c r="S332" s="31"/>
      <x:c r="T332" s="36" t="str">
        <x:f t="shared" ca="1" si="31">IF($C332="","",IF($K332="","",TODAY()-$K332))</x:f>
      </x:c>
      <x:c r="U332" s="36" t="str">
        <x:f t="shared" ca="1" si="32">IF($C332="","",IF($J332="","",TODAY()-$J332))</x:f>
      </x:c>
      <x:c r="V332" s="31" t="str">
        <x:f t="shared" ca="1" si="33">IF($C332="","",IF($L332="","No follow-up set",IF($L332&lt;TODAY(),"Overdue",IF($L332=TODAY(),"Due today",IF($L332&lt;=TODAY()+7,"Due soon","Scheduled")))))</x:f>
      </x:c>
      <x:c r="W332" s="31" t="str">
        <x:f t="shared" si="34">IF($C332="","",IF(OR($V332="Overdue",$V332="Due today",AND($T332&gt;=7,NOT(OR($A332="Rejected",$A332="Offer",$A332="Withdrawn")))),"Yes","No"))</x:f>
      </x:c>
      <x:c r="X332" s="31" t="str">
        <x:f t="shared" si="35">IF($C332="","",IF(OR($A332="Rejected",$A332="Offer",$A332="Withdrawn"),"Closed","Open"))</x:f>
      </x:c>
    </x:row>
    <x:row r="333" ht="19.5" customHeight="1">
      <x:c r="A333" s="31"/>
      <x:c r="B333" s="31"/>
      <x:c r="C333" s="31"/>
      <x:c r="D333" s="31"/>
      <x:c r="E333" s="31"/>
      <x:c r="F333" s="31"/>
      <x:c r="G333" s="31"/>
      <x:c r="H333" s="31"/>
      <x:c r="I333" s="31"/>
      <x:c r="J333" s="35"/>
      <x:c r="K333" s="35"/>
      <x:c r="L333" s="35" t="str">
        <x:f t="shared" si="30">IF($C333="","",IF(OR($A333="Rejected",$A333="Offer",$A333="Withdrawn"),"",IF($J333="","",$J333+7)))</x:f>
      </x:c>
      <x:c r="M333" s="31"/>
      <x:c r="N333" s="31"/>
      <x:c r="O333" s="31"/>
      <x:c r="P333" s="31"/>
      <x:c r="Q333" s="34"/>
      <x:c r="R333" s="31"/>
      <x:c r="S333" s="31"/>
      <x:c r="T333" s="36" t="str">
        <x:f t="shared" ca="1" si="31">IF($C333="","",IF($K333="","",TODAY()-$K333))</x:f>
      </x:c>
      <x:c r="U333" s="36" t="str">
        <x:f t="shared" ca="1" si="32">IF($C333="","",IF($J333="","",TODAY()-$J333))</x:f>
      </x:c>
      <x:c r="V333" s="31" t="str">
        <x:f t="shared" ca="1" si="33">IF($C333="","",IF($L333="","No follow-up set",IF($L333&lt;TODAY(),"Overdue",IF($L333=TODAY(),"Due today",IF($L333&lt;=TODAY()+7,"Due soon","Scheduled")))))</x:f>
      </x:c>
      <x:c r="W333" s="31" t="str">
        <x:f t="shared" si="34">IF($C333="","",IF(OR($V333="Overdue",$V333="Due today",AND($T333&gt;=7,NOT(OR($A333="Rejected",$A333="Offer",$A333="Withdrawn")))),"Yes","No"))</x:f>
      </x:c>
      <x:c r="X333" s="31" t="str">
        <x:f t="shared" si="35">IF($C333="","",IF(OR($A333="Rejected",$A333="Offer",$A333="Withdrawn"),"Closed","Open"))</x:f>
      </x:c>
    </x:row>
    <x:row r="334" ht="19.5" customHeight="1">
      <x:c r="A334" s="31"/>
      <x:c r="B334" s="31"/>
      <x:c r="C334" s="31"/>
      <x:c r="D334" s="31"/>
      <x:c r="E334" s="31"/>
      <x:c r="F334" s="31"/>
      <x:c r="G334" s="31"/>
      <x:c r="H334" s="31"/>
      <x:c r="I334" s="31"/>
      <x:c r="J334" s="35"/>
      <x:c r="K334" s="35"/>
      <x:c r="L334" s="35" t="str">
        <x:f t="shared" si="30">IF($C334="","",IF(OR($A334="Rejected",$A334="Offer",$A334="Withdrawn"),"",IF($J334="","",$J334+7)))</x:f>
      </x:c>
      <x:c r="M334" s="31"/>
      <x:c r="N334" s="31"/>
      <x:c r="O334" s="31"/>
      <x:c r="P334" s="31"/>
      <x:c r="Q334" s="34"/>
      <x:c r="R334" s="31"/>
      <x:c r="S334" s="31"/>
      <x:c r="T334" s="36" t="str">
        <x:f t="shared" ca="1" si="31">IF($C334="","",IF($K334="","",TODAY()-$K334))</x:f>
      </x:c>
      <x:c r="U334" s="36" t="str">
        <x:f t="shared" ca="1" si="32">IF($C334="","",IF($J334="","",TODAY()-$J334))</x:f>
      </x:c>
      <x:c r="V334" s="31" t="str">
        <x:f t="shared" ca="1" si="33">IF($C334="","",IF($L334="","No follow-up set",IF($L334&lt;TODAY(),"Overdue",IF($L334=TODAY(),"Due today",IF($L334&lt;=TODAY()+7,"Due soon","Scheduled")))))</x:f>
      </x:c>
      <x:c r="W334" s="31" t="str">
        <x:f t="shared" si="34">IF($C334="","",IF(OR($V334="Overdue",$V334="Due today",AND($T334&gt;=7,NOT(OR($A334="Rejected",$A334="Offer",$A334="Withdrawn")))),"Yes","No"))</x:f>
      </x:c>
      <x:c r="X334" s="31" t="str">
        <x:f t="shared" si="35">IF($C334="","",IF(OR($A334="Rejected",$A334="Offer",$A334="Withdrawn"),"Closed","Open"))</x:f>
      </x:c>
    </x:row>
    <x:row r="335" ht="19.5" customHeight="1">
      <x:c r="A335" s="31"/>
      <x:c r="B335" s="31"/>
      <x:c r="C335" s="31"/>
      <x:c r="D335" s="31"/>
      <x:c r="E335" s="31"/>
      <x:c r="F335" s="31"/>
      <x:c r="G335" s="31"/>
      <x:c r="H335" s="31"/>
      <x:c r="I335" s="31"/>
      <x:c r="J335" s="35"/>
      <x:c r="K335" s="35"/>
      <x:c r="L335" s="35" t="str">
        <x:f t="shared" si="30">IF($C335="","",IF(OR($A335="Rejected",$A335="Offer",$A335="Withdrawn"),"",IF($J335="","",$J335+7)))</x:f>
      </x:c>
      <x:c r="M335" s="31"/>
      <x:c r="N335" s="31"/>
      <x:c r="O335" s="31"/>
      <x:c r="P335" s="31"/>
      <x:c r="Q335" s="34"/>
      <x:c r="R335" s="31"/>
      <x:c r="S335" s="31"/>
      <x:c r="T335" s="36" t="str">
        <x:f t="shared" ca="1" si="31">IF($C335="","",IF($K335="","",TODAY()-$K335))</x:f>
      </x:c>
      <x:c r="U335" s="36" t="str">
        <x:f t="shared" ca="1" si="32">IF($C335="","",IF($J335="","",TODAY()-$J335))</x:f>
      </x:c>
      <x:c r="V335" s="31" t="str">
        <x:f t="shared" ca="1" si="33">IF($C335="","",IF($L335="","No follow-up set",IF($L335&lt;TODAY(),"Overdue",IF($L335=TODAY(),"Due today",IF($L335&lt;=TODAY()+7,"Due soon","Scheduled")))))</x:f>
      </x:c>
      <x:c r="W335" s="31" t="str">
        <x:f t="shared" si="34">IF($C335="","",IF(OR($V335="Overdue",$V335="Due today",AND($T335&gt;=7,NOT(OR($A335="Rejected",$A335="Offer",$A335="Withdrawn")))),"Yes","No"))</x:f>
      </x:c>
      <x:c r="X335" s="31" t="str">
        <x:f t="shared" si="35">IF($C335="","",IF(OR($A335="Rejected",$A335="Offer",$A335="Withdrawn"),"Closed","Open"))</x:f>
      </x:c>
    </x:row>
    <x:row r="336" ht="19.5" customHeight="1">
      <x:c r="A336" s="31"/>
      <x:c r="B336" s="31"/>
      <x:c r="C336" s="31"/>
      <x:c r="D336" s="31"/>
      <x:c r="E336" s="31"/>
      <x:c r="F336" s="31"/>
      <x:c r="G336" s="31"/>
      <x:c r="H336" s="31"/>
      <x:c r="I336" s="31"/>
      <x:c r="J336" s="35"/>
      <x:c r="K336" s="35"/>
      <x:c r="L336" s="35" t="str">
        <x:f t="shared" si="30">IF($C336="","",IF(OR($A336="Rejected",$A336="Offer",$A336="Withdrawn"),"",IF($J336="","",$J336+7)))</x:f>
      </x:c>
      <x:c r="M336" s="31"/>
      <x:c r="N336" s="31"/>
      <x:c r="O336" s="31"/>
      <x:c r="P336" s="31"/>
      <x:c r="Q336" s="34"/>
      <x:c r="R336" s="31"/>
      <x:c r="S336" s="31"/>
      <x:c r="T336" s="36" t="str">
        <x:f t="shared" ca="1" si="31">IF($C336="","",IF($K336="","",TODAY()-$K336))</x:f>
      </x:c>
      <x:c r="U336" s="36" t="str">
        <x:f t="shared" ca="1" si="32">IF($C336="","",IF($J336="","",TODAY()-$J336))</x:f>
      </x:c>
      <x:c r="V336" s="31" t="str">
        <x:f t="shared" ca="1" si="33">IF($C336="","",IF($L336="","No follow-up set",IF($L336&lt;TODAY(),"Overdue",IF($L336=TODAY(),"Due today",IF($L336&lt;=TODAY()+7,"Due soon","Scheduled")))))</x:f>
      </x:c>
      <x:c r="W336" s="31" t="str">
        <x:f t="shared" si="34">IF($C336="","",IF(OR($V336="Overdue",$V336="Due today",AND($T336&gt;=7,NOT(OR($A336="Rejected",$A336="Offer",$A336="Withdrawn")))),"Yes","No"))</x:f>
      </x:c>
      <x:c r="X336" s="31" t="str">
        <x:f t="shared" si="35">IF($C336="","",IF(OR($A336="Rejected",$A336="Offer",$A336="Withdrawn"),"Closed","Open"))</x:f>
      </x:c>
    </x:row>
    <x:row r="337" ht="19.5" customHeight="1">
      <x:c r="A337" s="31"/>
      <x:c r="B337" s="31"/>
      <x:c r="C337" s="31"/>
      <x:c r="D337" s="31"/>
      <x:c r="E337" s="31"/>
      <x:c r="F337" s="31"/>
      <x:c r="G337" s="31"/>
      <x:c r="H337" s="31"/>
      <x:c r="I337" s="31"/>
      <x:c r="J337" s="35"/>
      <x:c r="K337" s="35"/>
      <x:c r="L337" s="35" t="str">
        <x:f t="shared" si="30">IF($C337="","",IF(OR($A337="Rejected",$A337="Offer",$A337="Withdrawn"),"",IF($J337="","",$J337+7)))</x:f>
      </x:c>
      <x:c r="M337" s="31"/>
      <x:c r="N337" s="31"/>
      <x:c r="O337" s="31"/>
      <x:c r="P337" s="31"/>
      <x:c r="Q337" s="34"/>
      <x:c r="R337" s="31"/>
      <x:c r="S337" s="31"/>
      <x:c r="T337" s="36" t="str">
        <x:f t="shared" ca="1" si="31">IF($C337="","",IF($K337="","",TODAY()-$K337))</x:f>
      </x:c>
      <x:c r="U337" s="36" t="str">
        <x:f t="shared" ca="1" si="32">IF($C337="","",IF($J337="","",TODAY()-$J337))</x:f>
      </x:c>
      <x:c r="V337" s="31" t="str">
        <x:f t="shared" ca="1" si="33">IF($C337="","",IF($L337="","No follow-up set",IF($L337&lt;TODAY(),"Overdue",IF($L337=TODAY(),"Due today",IF($L337&lt;=TODAY()+7,"Due soon","Scheduled")))))</x:f>
      </x:c>
      <x:c r="W337" s="31" t="str">
        <x:f t="shared" si="34">IF($C337="","",IF(OR($V337="Overdue",$V337="Due today",AND($T337&gt;=7,NOT(OR($A337="Rejected",$A337="Offer",$A337="Withdrawn")))),"Yes","No"))</x:f>
      </x:c>
      <x:c r="X337" s="31" t="str">
        <x:f t="shared" si="35">IF($C337="","",IF(OR($A337="Rejected",$A337="Offer",$A337="Withdrawn"),"Closed","Open"))</x:f>
      </x:c>
    </x:row>
    <x:row r="338" ht="19.5" customHeight="1">
      <x:c r="A338" s="31"/>
      <x:c r="B338" s="31"/>
      <x:c r="C338" s="31"/>
      <x:c r="D338" s="31"/>
      <x:c r="E338" s="31"/>
      <x:c r="F338" s="31"/>
      <x:c r="G338" s="31"/>
      <x:c r="H338" s="31"/>
      <x:c r="I338" s="31"/>
      <x:c r="J338" s="35"/>
      <x:c r="K338" s="35"/>
      <x:c r="L338" s="35" t="str">
        <x:f t="shared" si="30">IF($C338="","",IF(OR($A338="Rejected",$A338="Offer",$A338="Withdrawn"),"",IF($J338="","",$J338+7)))</x:f>
      </x:c>
      <x:c r="M338" s="31"/>
      <x:c r="N338" s="31"/>
      <x:c r="O338" s="31"/>
      <x:c r="P338" s="31"/>
      <x:c r="Q338" s="34"/>
      <x:c r="R338" s="31"/>
      <x:c r="S338" s="31"/>
      <x:c r="T338" s="36" t="str">
        <x:f t="shared" ca="1" si="31">IF($C338="","",IF($K338="","",TODAY()-$K338))</x:f>
      </x:c>
      <x:c r="U338" s="36" t="str">
        <x:f t="shared" ca="1" si="32">IF($C338="","",IF($J338="","",TODAY()-$J338))</x:f>
      </x:c>
      <x:c r="V338" s="31" t="str">
        <x:f t="shared" ca="1" si="33">IF($C338="","",IF($L338="","No follow-up set",IF($L338&lt;TODAY(),"Overdue",IF($L338=TODAY(),"Due today",IF($L338&lt;=TODAY()+7,"Due soon","Scheduled")))))</x:f>
      </x:c>
      <x:c r="W338" s="31" t="str">
        <x:f t="shared" si="34">IF($C338="","",IF(OR($V338="Overdue",$V338="Due today",AND($T338&gt;=7,NOT(OR($A338="Rejected",$A338="Offer",$A338="Withdrawn")))),"Yes","No"))</x:f>
      </x:c>
      <x:c r="X338" s="31" t="str">
        <x:f t="shared" si="35">IF($C338="","",IF(OR($A338="Rejected",$A338="Offer",$A338="Withdrawn"),"Closed","Open"))</x:f>
      </x:c>
    </x:row>
    <x:row r="339" ht="19.5" customHeight="1">
      <x:c r="A339" s="31"/>
      <x:c r="B339" s="31"/>
      <x:c r="C339" s="31"/>
      <x:c r="D339" s="31"/>
      <x:c r="E339" s="31"/>
      <x:c r="F339" s="31"/>
      <x:c r="G339" s="31"/>
      <x:c r="H339" s="31"/>
      <x:c r="I339" s="31"/>
      <x:c r="J339" s="35"/>
      <x:c r="K339" s="35"/>
      <x:c r="L339" s="35" t="str">
        <x:f t="shared" si="30">IF($C339="","",IF(OR($A339="Rejected",$A339="Offer",$A339="Withdrawn"),"",IF($J339="","",$J339+7)))</x:f>
      </x:c>
      <x:c r="M339" s="31"/>
      <x:c r="N339" s="31"/>
      <x:c r="O339" s="31"/>
      <x:c r="P339" s="31"/>
      <x:c r="Q339" s="34"/>
      <x:c r="R339" s="31"/>
      <x:c r="S339" s="31"/>
      <x:c r="T339" s="36" t="str">
        <x:f t="shared" ca="1" si="31">IF($C339="","",IF($K339="","",TODAY()-$K339))</x:f>
      </x:c>
      <x:c r="U339" s="36" t="str">
        <x:f t="shared" ca="1" si="32">IF($C339="","",IF($J339="","",TODAY()-$J339))</x:f>
      </x:c>
      <x:c r="V339" s="31" t="str">
        <x:f t="shared" ca="1" si="33">IF($C339="","",IF($L339="","No follow-up set",IF($L339&lt;TODAY(),"Overdue",IF($L339=TODAY(),"Due today",IF($L339&lt;=TODAY()+7,"Due soon","Scheduled")))))</x:f>
      </x:c>
      <x:c r="W339" s="31" t="str">
        <x:f t="shared" si="34">IF($C339="","",IF(OR($V339="Overdue",$V339="Due today",AND($T339&gt;=7,NOT(OR($A339="Rejected",$A339="Offer",$A339="Withdrawn")))),"Yes","No"))</x:f>
      </x:c>
      <x:c r="X339" s="31" t="str">
        <x:f t="shared" si="35">IF($C339="","",IF(OR($A339="Rejected",$A339="Offer",$A339="Withdrawn"),"Closed","Open"))</x:f>
      </x:c>
    </x:row>
    <x:row r="340" ht="19.5" customHeight="1">
      <x:c r="A340" s="31"/>
      <x:c r="B340" s="31"/>
      <x:c r="C340" s="31"/>
      <x:c r="D340" s="31"/>
      <x:c r="E340" s="31"/>
      <x:c r="F340" s="31"/>
      <x:c r="G340" s="31"/>
      <x:c r="H340" s="31"/>
      <x:c r="I340" s="31"/>
      <x:c r="J340" s="35"/>
      <x:c r="K340" s="35"/>
      <x:c r="L340" s="35" t="str">
        <x:f t="shared" si="30">IF($C340="","",IF(OR($A340="Rejected",$A340="Offer",$A340="Withdrawn"),"",IF($J340="","",$J340+7)))</x:f>
      </x:c>
      <x:c r="M340" s="31"/>
      <x:c r="N340" s="31"/>
      <x:c r="O340" s="31"/>
      <x:c r="P340" s="31"/>
      <x:c r="Q340" s="34"/>
      <x:c r="R340" s="31"/>
      <x:c r="S340" s="31"/>
      <x:c r="T340" s="36" t="str">
        <x:f t="shared" ca="1" si="31">IF($C340="","",IF($K340="","",TODAY()-$K340))</x:f>
      </x:c>
      <x:c r="U340" s="36" t="str">
        <x:f t="shared" ca="1" si="32">IF($C340="","",IF($J340="","",TODAY()-$J340))</x:f>
      </x:c>
      <x:c r="V340" s="31" t="str">
        <x:f t="shared" ca="1" si="33">IF($C340="","",IF($L340="","No follow-up set",IF($L340&lt;TODAY(),"Overdue",IF($L340=TODAY(),"Due today",IF($L340&lt;=TODAY()+7,"Due soon","Scheduled")))))</x:f>
      </x:c>
      <x:c r="W340" s="31" t="str">
        <x:f t="shared" si="34">IF($C340="","",IF(OR($V340="Overdue",$V340="Due today",AND($T340&gt;=7,NOT(OR($A340="Rejected",$A340="Offer",$A340="Withdrawn")))),"Yes","No"))</x:f>
      </x:c>
      <x:c r="X340" s="31" t="str">
        <x:f t="shared" si="35">IF($C340="","",IF(OR($A340="Rejected",$A340="Offer",$A340="Withdrawn"),"Closed","Open"))</x:f>
      </x:c>
    </x:row>
    <x:row r="341" ht="19.5" customHeight="1">
      <x:c r="A341" s="31"/>
      <x:c r="B341" s="31"/>
      <x:c r="C341" s="31"/>
      <x:c r="D341" s="31"/>
      <x:c r="E341" s="31"/>
      <x:c r="F341" s="31"/>
      <x:c r="G341" s="31"/>
      <x:c r="H341" s="31"/>
      <x:c r="I341" s="31"/>
      <x:c r="J341" s="35"/>
      <x:c r="K341" s="35"/>
      <x:c r="L341" s="35" t="str">
        <x:f t="shared" si="30">IF($C341="","",IF(OR($A341="Rejected",$A341="Offer",$A341="Withdrawn"),"",IF($J341="","",$J341+7)))</x:f>
      </x:c>
      <x:c r="M341" s="31"/>
      <x:c r="N341" s="31"/>
      <x:c r="O341" s="31"/>
      <x:c r="P341" s="31"/>
      <x:c r="Q341" s="34"/>
      <x:c r="R341" s="31"/>
      <x:c r="S341" s="31"/>
      <x:c r="T341" s="36" t="str">
        <x:f t="shared" ca="1" si="31">IF($C341="","",IF($K341="","",TODAY()-$K341))</x:f>
      </x:c>
      <x:c r="U341" s="36" t="str">
        <x:f t="shared" ca="1" si="32">IF($C341="","",IF($J341="","",TODAY()-$J341))</x:f>
      </x:c>
      <x:c r="V341" s="31" t="str">
        <x:f t="shared" ca="1" si="33">IF($C341="","",IF($L341="","No follow-up set",IF($L341&lt;TODAY(),"Overdue",IF($L341=TODAY(),"Due today",IF($L341&lt;=TODAY()+7,"Due soon","Scheduled")))))</x:f>
      </x:c>
      <x:c r="W341" s="31" t="str">
        <x:f t="shared" si="34">IF($C341="","",IF(OR($V341="Overdue",$V341="Due today",AND($T341&gt;=7,NOT(OR($A341="Rejected",$A341="Offer",$A341="Withdrawn")))),"Yes","No"))</x:f>
      </x:c>
      <x:c r="X341" s="31" t="str">
        <x:f t="shared" si="35">IF($C341="","",IF(OR($A341="Rejected",$A341="Offer",$A341="Withdrawn"),"Closed","Open"))</x:f>
      </x:c>
    </x:row>
    <x:row r="342" ht="19.5" customHeight="1">
      <x:c r="A342" s="31"/>
      <x:c r="B342" s="31"/>
      <x:c r="C342" s="31"/>
      <x:c r="D342" s="31"/>
      <x:c r="E342" s="31"/>
      <x:c r="F342" s="31"/>
      <x:c r="G342" s="31"/>
      <x:c r="H342" s="31"/>
      <x:c r="I342" s="31"/>
      <x:c r="J342" s="35"/>
      <x:c r="K342" s="35"/>
      <x:c r="L342" s="35" t="str">
        <x:f t="shared" si="30">IF($C342="","",IF(OR($A342="Rejected",$A342="Offer",$A342="Withdrawn"),"",IF($J342="","",$J342+7)))</x:f>
      </x:c>
      <x:c r="M342" s="31"/>
      <x:c r="N342" s="31"/>
      <x:c r="O342" s="31"/>
      <x:c r="P342" s="31"/>
      <x:c r="Q342" s="34"/>
      <x:c r="R342" s="31"/>
      <x:c r="S342" s="31"/>
      <x:c r="T342" s="36" t="str">
        <x:f t="shared" ca="1" si="31">IF($C342="","",IF($K342="","",TODAY()-$K342))</x:f>
      </x:c>
      <x:c r="U342" s="36" t="str">
        <x:f t="shared" ca="1" si="32">IF($C342="","",IF($J342="","",TODAY()-$J342))</x:f>
      </x:c>
      <x:c r="V342" s="31" t="str">
        <x:f t="shared" ca="1" si="33">IF($C342="","",IF($L342="","No follow-up set",IF($L342&lt;TODAY(),"Overdue",IF($L342=TODAY(),"Due today",IF($L342&lt;=TODAY()+7,"Due soon","Scheduled")))))</x:f>
      </x:c>
      <x:c r="W342" s="31" t="str">
        <x:f t="shared" si="34">IF($C342="","",IF(OR($V342="Overdue",$V342="Due today",AND($T342&gt;=7,NOT(OR($A342="Rejected",$A342="Offer",$A342="Withdrawn")))),"Yes","No"))</x:f>
      </x:c>
      <x:c r="X342" s="31" t="str">
        <x:f t="shared" si="35">IF($C342="","",IF(OR($A342="Rejected",$A342="Offer",$A342="Withdrawn"),"Closed","Open"))</x:f>
      </x:c>
    </x:row>
    <x:row r="343" ht="19.5" customHeight="1">
      <x:c r="A343" s="31"/>
      <x:c r="B343" s="31"/>
      <x:c r="C343" s="31"/>
      <x:c r="D343" s="31"/>
      <x:c r="E343" s="31"/>
      <x:c r="F343" s="31"/>
      <x:c r="G343" s="31"/>
      <x:c r="H343" s="31"/>
      <x:c r="I343" s="31"/>
      <x:c r="J343" s="35"/>
      <x:c r="K343" s="35"/>
      <x:c r="L343" s="35" t="str">
        <x:f t="shared" si="30">IF($C343="","",IF(OR($A343="Rejected",$A343="Offer",$A343="Withdrawn"),"",IF($J343="","",$J343+7)))</x:f>
      </x:c>
      <x:c r="M343" s="31"/>
      <x:c r="N343" s="31"/>
      <x:c r="O343" s="31"/>
      <x:c r="P343" s="31"/>
      <x:c r="Q343" s="34"/>
      <x:c r="R343" s="31"/>
      <x:c r="S343" s="31"/>
      <x:c r="T343" s="36" t="str">
        <x:f t="shared" ca="1" si="31">IF($C343="","",IF($K343="","",TODAY()-$K343))</x:f>
      </x:c>
      <x:c r="U343" s="36" t="str">
        <x:f t="shared" ca="1" si="32">IF($C343="","",IF($J343="","",TODAY()-$J343))</x:f>
      </x:c>
      <x:c r="V343" s="31" t="str">
        <x:f t="shared" ca="1" si="33">IF($C343="","",IF($L343="","No follow-up set",IF($L343&lt;TODAY(),"Overdue",IF($L343=TODAY(),"Due today",IF($L343&lt;=TODAY()+7,"Due soon","Scheduled")))))</x:f>
      </x:c>
      <x:c r="W343" s="31" t="str">
        <x:f t="shared" si="34">IF($C343="","",IF(OR($V343="Overdue",$V343="Due today",AND($T343&gt;=7,NOT(OR($A343="Rejected",$A343="Offer",$A343="Withdrawn")))),"Yes","No"))</x:f>
      </x:c>
      <x:c r="X343" s="31" t="str">
        <x:f t="shared" si="35">IF($C343="","",IF(OR($A343="Rejected",$A343="Offer",$A343="Withdrawn"),"Closed","Open"))</x:f>
      </x:c>
    </x:row>
    <x:row r="344" ht="19.5" customHeight="1">
      <x:c r="A344" s="31"/>
      <x:c r="B344" s="31"/>
      <x:c r="C344" s="31"/>
      <x:c r="D344" s="31"/>
      <x:c r="E344" s="31"/>
      <x:c r="F344" s="31"/>
      <x:c r="G344" s="31"/>
      <x:c r="H344" s="31"/>
      <x:c r="I344" s="31"/>
      <x:c r="J344" s="35"/>
      <x:c r="K344" s="35"/>
      <x:c r="L344" s="35" t="str">
        <x:f t="shared" si="30">IF($C344="","",IF(OR($A344="Rejected",$A344="Offer",$A344="Withdrawn"),"",IF($J344="","",$J344+7)))</x:f>
      </x:c>
      <x:c r="M344" s="31"/>
      <x:c r="N344" s="31"/>
      <x:c r="O344" s="31"/>
      <x:c r="P344" s="31"/>
      <x:c r="Q344" s="34"/>
      <x:c r="R344" s="31"/>
      <x:c r="S344" s="31"/>
      <x:c r="T344" s="36" t="str">
        <x:f t="shared" ca="1" si="31">IF($C344="","",IF($K344="","",TODAY()-$K344))</x:f>
      </x:c>
      <x:c r="U344" s="36" t="str">
        <x:f t="shared" ca="1" si="32">IF($C344="","",IF($J344="","",TODAY()-$J344))</x:f>
      </x:c>
      <x:c r="V344" s="31" t="str">
        <x:f t="shared" ca="1" si="33">IF($C344="","",IF($L344="","No follow-up set",IF($L344&lt;TODAY(),"Overdue",IF($L344=TODAY(),"Due today",IF($L344&lt;=TODAY()+7,"Due soon","Scheduled")))))</x:f>
      </x:c>
      <x:c r="W344" s="31" t="str">
        <x:f t="shared" si="34">IF($C344="","",IF(OR($V344="Overdue",$V344="Due today",AND($T344&gt;=7,NOT(OR($A344="Rejected",$A344="Offer",$A344="Withdrawn")))),"Yes","No"))</x:f>
      </x:c>
      <x:c r="X344" s="31" t="str">
        <x:f t="shared" si="35">IF($C344="","",IF(OR($A344="Rejected",$A344="Offer",$A344="Withdrawn"),"Closed","Open"))</x:f>
      </x:c>
    </x:row>
    <x:row r="345" ht="19.5" customHeight="1">
      <x:c r="A345" s="31"/>
      <x:c r="B345" s="31"/>
      <x:c r="C345" s="31"/>
      <x:c r="D345" s="31"/>
      <x:c r="E345" s="31"/>
      <x:c r="F345" s="31"/>
      <x:c r="G345" s="31"/>
      <x:c r="H345" s="31"/>
      <x:c r="I345" s="31"/>
      <x:c r="J345" s="35"/>
      <x:c r="K345" s="35"/>
      <x:c r="L345" s="35" t="str">
        <x:f t="shared" si="30">IF($C345="","",IF(OR($A345="Rejected",$A345="Offer",$A345="Withdrawn"),"",IF($J345="","",$J345+7)))</x:f>
      </x:c>
      <x:c r="M345" s="31"/>
      <x:c r="N345" s="31"/>
      <x:c r="O345" s="31"/>
      <x:c r="P345" s="31"/>
      <x:c r="Q345" s="34"/>
      <x:c r="R345" s="31"/>
      <x:c r="S345" s="31"/>
      <x:c r="T345" s="36" t="str">
        <x:f t="shared" ca="1" si="31">IF($C345="","",IF($K345="","",TODAY()-$K345))</x:f>
      </x:c>
      <x:c r="U345" s="36" t="str">
        <x:f t="shared" ca="1" si="32">IF($C345="","",IF($J345="","",TODAY()-$J345))</x:f>
      </x:c>
      <x:c r="V345" s="31" t="str">
        <x:f t="shared" ca="1" si="33">IF($C345="","",IF($L345="","No follow-up set",IF($L345&lt;TODAY(),"Overdue",IF($L345=TODAY(),"Due today",IF($L345&lt;=TODAY()+7,"Due soon","Scheduled")))))</x:f>
      </x:c>
      <x:c r="W345" s="31" t="str">
        <x:f t="shared" si="34">IF($C345="","",IF(OR($V345="Overdue",$V345="Due today",AND($T345&gt;=7,NOT(OR($A345="Rejected",$A345="Offer",$A345="Withdrawn")))),"Yes","No"))</x:f>
      </x:c>
      <x:c r="X345" s="31" t="str">
        <x:f t="shared" si="35">IF($C345="","",IF(OR($A345="Rejected",$A345="Offer",$A345="Withdrawn"),"Closed","Open"))</x:f>
      </x:c>
    </x:row>
    <x:row r="346" ht="19.5" customHeight="1">
      <x:c r="A346" s="31"/>
      <x:c r="B346" s="31"/>
      <x:c r="C346" s="31"/>
      <x:c r="D346" s="31"/>
      <x:c r="E346" s="31"/>
      <x:c r="F346" s="31"/>
      <x:c r="G346" s="31"/>
      <x:c r="H346" s="31"/>
      <x:c r="I346" s="31"/>
      <x:c r="J346" s="35"/>
      <x:c r="K346" s="35"/>
      <x:c r="L346" s="35" t="str">
        <x:f t="shared" si="30">IF($C346="","",IF(OR($A346="Rejected",$A346="Offer",$A346="Withdrawn"),"",IF($J346="","",$J346+7)))</x:f>
      </x:c>
      <x:c r="M346" s="31"/>
      <x:c r="N346" s="31"/>
      <x:c r="O346" s="31"/>
      <x:c r="P346" s="31"/>
      <x:c r="Q346" s="34"/>
      <x:c r="R346" s="31"/>
      <x:c r="S346" s="31"/>
      <x:c r="T346" s="36" t="str">
        <x:f t="shared" ca="1" si="31">IF($C346="","",IF($K346="","",TODAY()-$K346))</x:f>
      </x:c>
      <x:c r="U346" s="36" t="str">
        <x:f t="shared" ca="1" si="32">IF($C346="","",IF($J346="","",TODAY()-$J346))</x:f>
      </x:c>
      <x:c r="V346" s="31" t="str">
        <x:f t="shared" ca="1" si="33">IF($C346="","",IF($L346="","No follow-up set",IF($L346&lt;TODAY(),"Overdue",IF($L346=TODAY(),"Due today",IF($L346&lt;=TODAY()+7,"Due soon","Scheduled")))))</x:f>
      </x:c>
      <x:c r="W346" s="31" t="str">
        <x:f t="shared" si="34">IF($C346="","",IF(OR($V346="Overdue",$V346="Due today",AND($T346&gt;=7,NOT(OR($A346="Rejected",$A346="Offer",$A346="Withdrawn")))),"Yes","No"))</x:f>
      </x:c>
      <x:c r="X346" s="31" t="str">
        <x:f t="shared" si="35">IF($C346="","",IF(OR($A346="Rejected",$A346="Offer",$A346="Withdrawn"),"Closed","Open"))</x:f>
      </x:c>
    </x:row>
    <x:row r="347" ht="19.5" customHeight="1">
      <x:c r="A347" s="31"/>
      <x:c r="B347" s="31"/>
      <x:c r="C347" s="31"/>
      <x:c r="D347" s="31"/>
      <x:c r="E347" s="31"/>
      <x:c r="F347" s="31"/>
      <x:c r="G347" s="31"/>
      <x:c r="H347" s="31"/>
      <x:c r="I347" s="31"/>
      <x:c r="J347" s="35"/>
      <x:c r="K347" s="35"/>
      <x:c r="L347" s="35" t="str">
        <x:f t="shared" si="30">IF($C347="","",IF(OR($A347="Rejected",$A347="Offer",$A347="Withdrawn"),"",IF($J347="","",$J347+7)))</x:f>
      </x:c>
      <x:c r="M347" s="31"/>
      <x:c r="N347" s="31"/>
      <x:c r="O347" s="31"/>
      <x:c r="P347" s="31"/>
      <x:c r="Q347" s="34"/>
      <x:c r="R347" s="31"/>
      <x:c r="S347" s="31"/>
      <x:c r="T347" s="36" t="str">
        <x:f t="shared" ca="1" si="31">IF($C347="","",IF($K347="","",TODAY()-$K347))</x:f>
      </x:c>
      <x:c r="U347" s="36" t="str">
        <x:f t="shared" ca="1" si="32">IF($C347="","",IF($J347="","",TODAY()-$J347))</x:f>
      </x:c>
      <x:c r="V347" s="31" t="str">
        <x:f t="shared" ca="1" si="33">IF($C347="","",IF($L347="","No follow-up set",IF($L347&lt;TODAY(),"Overdue",IF($L347=TODAY(),"Due today",IF($L347&lt;=TODAY()+7,"Due soon","Scheduled")))))</x:f>
      </x:c>
      <x:c r="W347" s="31" t="str">
        <x:f t="shared" si="34">IF($C347="","",IF(OR($V347="Overdue",$V347="Due today",AND($T347&gt;=7,NOT(OR($A347="Rejected",$A347="Offer",$A347="Withdrawn")))),"Yes","No"))</x:f>
      </x:c>
      <x:c r="X347" s="31" t="str">
        <x:f t="shared" si="35">IF($C347="","",IF(OR($A347="Rejected",$A347="Offer",$A347="Withdrawn"),"Closed","Open"))</x:f>
      </x:c>
    </x:row>
    <x:row r="348" ht="19.5" customHeight="1">
      <x:c r="A348" s="31"/>
      <x:c r="B348" s="31"/>
      <x:c r="C348" s="31"/>
      <x:c r="D348" s="31"/>
      <x:c r="E348" s="31"/>
      <x:c r="F348" s="31"/>
      <x:c r="G348" s="31"/>
      <x:c r="H348" s="31"/>
      <x:c r="I348" s="31"/>
      <x:c r="J348" s="35"/>
      <x:c r="K348" s="35"/>
      <x:c r="L348" s="35" t="str">
        <x:f t="shared" si="30">IF($C348="","",IF(OR($A348="Rejected",$A348="Offer",$A348="Withdrawn"),"",IF($J348="","",$J348+7)))</x:f>
      </x:c>
      <x:c r="M348" s="31"/>
      <x:c r="N348" s="31"/>
      <x:c r="O348" s="31"/>
      <x:c r="P348" s="31"/>
      <x:c r="Q348" s="34"/>
      <x:c r="R348" s="31"/>
      <x:c r="S348" s="31"/>
      <x:c r="T348" s="36" t="str">
        <x:f t="shared" ca="1" si="31">IF($C348="","",IF($K348="","",TODAY()-$K348))</x:f>
      </x:c>
      <x:c r="U348" s="36" t="str">
        <x:f t="shared" ca="1" si="32">IF($C348="","",IF($J348="","",TODAY()-$J348))</x:f>
      </x:c>
      <x:c r="V348" s="31" t="str">
        <x:f t="shared" ca="1" si="33">IF($C348="","",IF($L348="","No follow-up set",IF($L348&lt;TODAY(),"Overdue",IF($L348=TODAY(),"Due today",IF($L348&lt;=TODAY()+7,"Due soon","Scheduled")))))</x:f>
      </x:c>
      <x:c r="W348" s="31" t="str">
        <x:f t="shared" si="34">IF($C348="","",IF(OR($V348="Overdue",$V348="Due today",AND($T348&gt;=7,NOT(OR($A348="Rejected",$A348="Offer",$A348="Withdrawn")))),"Yes","No"))</x:f>
      </x:c>
      <x:c r="X348" s="31" t="str">
        <x:f t="shared" si="35">IF($C348="","",IF(OR($A348="Rejected",$A348="Offer",$A348="Withdrawn"),"Closed","Open"))</x:f>
      </x:c>
    </x:row>
    <x:row r="349" ht="19.5" customHeight="1">
      <x:c r="A349" s="31"/>
      <x:c r="B349" s="31"/>
      <x:c r="C349" s="31"/>
      <x:c r="D349" s="31"/>
      <x:c r="E349" s="31"/>
      <x:c r="F349" s="31"/>
      <x:c r="G349" s="31"/>
      <x:c r="H349" s="31"/>
      <x:c r="I349" s="31"/>
      <x:c r="J349" s="35"/>
      <x:c r="K349" s="35"/>
      <x:c r="L349" s="35" t="str">
        <x:f t="shared" si="30">IF($C349="","",IF(OR($A349="Rejected",$A349="Offer",$A349="Withdrawn"),"",IF($J349="","",$J349+7)))</x:f>
      </x:c>
      <x:c r="M349" s="31"/>
      <x:c r="N349" s="31"/>
      <x:c r="O349" s="31"/>
      <x:c r="P349" s="31"/>
      <x:c r="Q349" s="34"/>
      <x:c r="R349" s="31"/>
      <x:c r="S349" s="31"/>
      <x:c r="T349" s="36" t="str">
        <x:f t="shared" ca="1" si="31">IF($C349="","",IF($K349="","",TODAY()-$K349))</x:f>
      </x:c>
      <x:c r="U349" s="36" t="str">
        <x:f t="shared" ca="1" si="32">IF($C349="","",IF($J349="","",TODAY()-$J349))</x:f>
      </x:c>
      <x:c r="V349" s="31" t="str">
        <x:f t="shared" ca="1" si="33">IF($C349="","",IF($L349="","No follow-up set",IF($L349&lt;TODAY(),"Overdue",IF($L349=TODAY(),"Due today",IF($L349&lt;=TODAY()+7,"Due soon","Scheduled")))))</x:f>
      </x:c>
      <x:c r="W349" s="31" t="str">
        <x:f t="shared" si="34">IF($C349="","",IF(OR($V349="Overdue",$V349="Due today",AND($T349&gt;=7,NOT(OR($A349="Rejected",$A349="Offer",$A349="Withdrawn")))),"Yes","No"))</x:f>
      </x:c>
      <x:c r="X349" s="31" t="str">
        <x:f t="shared" si="35">IF($C349="","",IF(OR($A349="Rejected",$A349="Offer",$A349="Withdrawn"),"Closed","Open"))</x:f>
      </x:c>
    </x:row>
    <x:row r="350" ht="19.5" customHeight="1">
      <x:c r="A350" s="31"/>
      <x:c r="B350" s="31"/>
      <x:c r="C350" s="31"/>
      <x:c r="D350" s="31"/>
      <x:c r="E350" s="31"/>
      <x:c r="F350" s="31"/>
      <x:c r="G350" s="31"/>
      <x:c r="H350" s="31"/>
      <x:c r="I350" s="31"/>
      <x:c r="J350" s="35"/>
      <x:c r="K350" s="35"/>
      <x:c r="L350" s="35" t="str">
        <x:f t="shared" si="30">IF($C350="","",IF(OR($A350="Rejected",$A350="Offer",$A350="Withdrawn"),"",IF($J350="","",$J350+7)))</x:f>
      </x:c>
      <x:c r="M350" s="31"/>
      <x:c r="N350" s="31"/>
      <x:c r="O350" s="31"/>
      <x:c r="P350" s="31"/>
      <x:c r="Q350" s="34"/>
      <x:c r="R350" s="31"/>
      <x:c r="S350" s="31"/>
      <x:c r="T350" s="36" t="str">
        <x:f t="shared" ca="1" si="31">IF($C350="","",IF($K350="","",TODAY()-$K350))</x:f>
      </x:c>
      <x:c r="U350" s="36" t="str">
        <x:f t="shared" ca="1" si="32">IF($C350="","",IF($J350="","",TODAY()-$J350))</x:f>
      </x:c>
      <x:c r="V350" s="31" t="str">
        <x:f t="shared" ca="1" si="33">IF($C350="","",IF($L350="","No follow-up set",IF($L350&lt;TODAY(),"Overdue",IF($L350=TODAY(),"Due today",IF($L350&lt;=TODAY()+7,"Due soon","Scheduled")))))</x:f>
      </x:c>
      <x:c r="W350" s="31" t="str">
        <x:f t="shared" si="34">IF($C350="","",IF(OR($V350="Overdue",$V350="Due today",AND($T350&gt;=7,NOT(OR($A350="Rejected",$A350="Offer",$A350="Withdrawn")))),"Yes","No"))</x:f>
      </x:c>
      <x:c r="X350" s="31" t="str">
        <x:f t="shared" si="35">IF($C350="","",IF(OR($A350="Rejected",$A350="Offer",$A350="Withdrawn"),"Closed","Open"))</x:f>
      </x:c>
    </x:row>
    <x:row r="351" ht="19.5" customHeight="1">
      <x:c r="A351" s="31"/>
      <x:c r="B351" s="31"/>
      <x:c r="C351" s="31"/>
      <x:c r="D351" s="31"/>
      <x:c r="E351" s="31"/>
      <x:c r="F351" s="31"/>
      <x:c r="G351" s="31"/>
      <x:c r="H351" s="31"/>
      <x:c r="I351" s="31"/>
      <x:c r="J351" s="35"/>
      <x:c r="K351" s="35"/>
      <x:c r="L351" s="35" t="str">
        <x:f t="shared" si="30">IF($C351="","",IF(OR($A351="Rejected",$A351="Offer",$A351="Withdrawn"),"",IF($J351="","",$J351+7)))</x:f>
      </x:c>
      <x:c r="M351" s="31"/>
      <x:c r="N351" s="31"/>
      <x:c r="O351" s="31"/>
      <x:c r="P351" s="31"/>
      <x:c r="Q351" s="34"/>
      <x:c r="R351" s="31"/>
      <x:c r="S351" s="31"/>
      <x:c r="T351" s="36" t="str">
        <x:f t="shared" ca="1" si="31">IF($C351="","",IF($K351="","",TODAY()-$K351))</x:f>
      </x:c>
      <x:c r="U351" s="36" t="str">
        <x:f t="shared" ca="1" si="32">IF($C351="","",IF($J351="","",TODAY()-$J351))</x:f>
      </x:c>
      <x:c r="V351" s="31" t="str">
        <x:f t="shared" ca="1" si="33">IF($C351="","",IF($L351="","No follow-up set",IF($L351&lt;TODAY(),"Overdue",IF($L351=TODAY(),"Due today",IF($L351&lt;=TODAY()+7,"Due soon","Scheduled")))))</x:f>
      </x:c>
      <x:c r="W351" s="31" t="str">
        <x:f t="shared" si="34">IF($C351="","",IF(OR($V351="Overdue",$V351="Due today",AND($T351&gt;=7,NOT(OR($A351="Rejected",$A351="Offer",$A351="Withdrawn")))),"Yes","No"))</x:f>
      </x:c>
      <x:c r="X351" s="31" t="str">
        <x:f t="shared" si="35">IF($C351="","",IF(OR($A351="Rejected",$A351="Offer",$A351="Withdrawn"),"Closed","Open"))</x:f>
      </x:c>
    </x:row>
    <x:row r="352" ht="19.5" customHeight="1">
      <x:c r="A352" s="31"/>
      <x:c r="B352" s="31"/>
      <x:c r="C352" s="31"/>
      <x:c r="D352" s="31"/>
      <x:c r="E352" s="31"/>
      <x:c r="F352" s="31"/>
      <x:c r="G352" s="31"/>
      <x:c r="H352" s="31"/>
      <x:c r="I352" s="31"/>
      <x:c r="J352" s="35"/>
      <x:c r="K352" s="35"/>
      <x:c r="L352" s="35" t="str">
        <x:f t="shared" si="30">IF($C352="","",IF(OR($A352="Rejected",$A352="Offer",$A352="Withdrawn"),"",IF($J352="","",$J352+7)))</x:f>
      </x:c>
      <x:c r="M352" s="31"/>
      <x:c r="N352" s="31"/>
      <x:c r="O352" s="31"/>
      <x:c r="P352" s="31"/>
      <x:c r="Q352" s="34"/>
      <x:c r="R352" s="31"/>
      <x:c r="S352" s="31"/>
      <x:c r="T352" s="36" t="str">
        <x:f t="shared" ca="1" si="31">IF($C352="","",IF($K352="","",TODAY()-$K352))</x:f>
      </x:c>
      <x:c r="U352" s="36" t="str">
        <x:f t="shared" ca="1" si="32">IF($C352="","",IF($J352="","",TODAY()-$J352))</x:f>
      </x:c>
      <x:c r="V352" s="31" t="str">
        <x:f t="shared" ca="1" si="33">IF($C352="","",IF($L352="","No follow-up set",IF($L352&lt;TODAY(),"Overdue",IF($L352=TODAY(),"Due today",IF($L352&lt;=TODAY()+7,"Due soon","Scheduled")))))</x:f>
      </x:c>
      <x:c r="W352" s="31" t="str">
        <x:f t="shared" si="34">IF($C352="","",IF(OR($V352="Overdue",$V352="Due today",AND($T352&gt;=7,NOT(OR($A352="Rejected",$A352="Offer",$A352="Withdrawn")))),"Yes","No"))</x:f>
      </x:c>
      <x:c r="X352" s="31" t="str">
        <x:f t="shared" si="35">IF($C352="","",IF(OR($A352="Rejected",$A352="Offer",$A352="Withdrawn"),"Closed","Open"))</x:f>
      </x:c>
    </x:row>
    <x:row r="353" ht="19.5" customHeight="1">
      <x:c r="A353" s="31"/>
      <x:c r="B353" s="31"/>
      <x:c r="C353" s="31"/>
      <x:c r="D353" s="31"/>
      <x:c r="E353" s="31"/>
      <x:c r="F353" s="31"/>
      <x:c r="G353" s="31"/>
      <x:c r="H353" s="31"/>
      <x:c r="I353" s="31"/>
      <x:c r="J353" s="35"/>
      <x:c r="K353" s="35"/>
      <x:c r="L353" s="35" t="str">
        <x:f t="shared" si="30">IF($C353="","",IF(OR($A353="Rejected",$A353="Offer",$A353="Withdrawn"),"",IF($J353="","",$J353+7)))</x:f>
      </x:c>
      <x:c r="M353" s="31"/>
      <x:c r="N353" s="31"/>
      <x:c r="O353" s="31"/>
      <x:c r="P353" s="31"/>
      <x:c r="Q353" s="34"/>
      <x:c r="R353" s="31"/>
      <x:c r="S353" s="31"/>
      <x:c r="T353" s="36" t="str">
        <x:f t="shared" ca="1" si="31">IF($C353="","",IF($K353="","",TODAY()-$K353))</x:f>
      </x:c>
      <x:c r="U353" s="36" t="str">
        <x:f t="shared" ca="1" si="32">IF($C353="","",IF($J353="","",TODAY()-$J353))</x:f>
      </x:c>
      <x:c r="V353" s="31" t="str">
        <x:f t="shared" ca="1" si="33">IF($C353="","",IF($L353="","No follow-up set",IF($L353&lt;TODAY(),"Overdue",IF($L353=TODAY(),"Due today",IF($L353&lt;=TODAY()+7,"Due soon","Scheduled")))))</x:f>
      </x:c>
      <x:c r="W353" s="31" t="str">
        <x:f t="shared" si="34">IF($C353="","",IF(OR($V353="Overdue",$V353="Due today",AND($T353&gt;=7,NOT(OR($A353="Rejected",$A353="Offer",$A353="Withdrawn")))),"Yes","No"))</x:f>
      </x:c>
      <x:c r="X353" s="31" t="str">
        <x:f t="shared" si="35">IF($C353="","",IF(OR($A353="Rejected",$A353="Offer",$A353="Withdrawn"),"Closed","Open"))</x:f>
      </x:c>
    </x:row>
    <x:row r="354" ht="19.5" customHeight="1">
      <x:c r="A354" s="31"/>
      <x:c r="B354" s="31"/>
      <x:c r="C354" s="31"/>
      <x:c r="D354" s="31"/>
      <x:c r="E354" s="31"/>
      <x:c r="F354" s="31"/>
      <x:c r="G354" s="31"/>
      <x:c r="H354" s="31"/>
      <x:c r="I354" s="31"/>
      <x:c r="J354" s="35"/>
      <x:c r="K354" s="35"/>
      <x:c r="L354" s="35" t="str">
        <x:f t="shared" si="30">IF($C354="","",IF(OR($A354="Rejected",$A354="Offer",$A354="Withdrawn"),"",IF($J354="","",$J354+7)))</x:f>
      </x:c>
      <x:c r="M354" s="31"/>
      <x:c r="N354" s="31"/>
      <x:c r="O354" s="31"/>
      <x:c r="P354" s="31"/>
      <x:c r="Q354" s="34"/>
      <x:c r="R354" s="31"/>
      <x:c r="S354" s="31"/>
      <x:c r="T354" s="36" t="str">
        <x:f t="shared" ca="1" si="31">IF($C354="","",IF($K354="","",TODAY()-$K354))</x:f>
      </x:c>
      <x:c r="U354" s="36" t="str">
        <x:f t="shared" ca="1" si="32">IF($C354="","",IF($J354="","",TODAY()-$J354))</x:f>
      </x:c>
      <x:c r="V354" s="31" t="str">
        <x:f t="shared" ca="1" si="33">IF($C354="","",IF($L354="","No follow-up set",IF($L354&lt;TODAY(),"Overdue",IF($L354=TODAY(),"Due today",IF($L354&lt;=TODAY()+7,"Due soon","Scheduled")))))</x:f>
      </x:c>
      <x:c r="W354" s="31" t="str">
        <x:f t="shared" si="34">IF($C354="","",IF(OR($V354="Overdue",$V354="Due today",AND($T354&gt;=7,NOT(OR($A354="Rejected",$A354="Offer",$A354="Withdrawn")))),"Yes","No"))</x:f>
      </x:c>
      <x:c r="X354" s="31" t="str">
        <x:f t="shared" si="35">IF($C354="","",IF(OR($A354="Rejected",$A354="Offer",$A354="Withdrawn"),"Closed","Open"))</x:f>
      </x:c>
    </x:row>
    <x:row r="355" ht="19.5" customHeight="1">
      <x:c r="A355" s="31"/>
      <x:c r="B355" s="31"/>
      <x:c r="C355" s="31"/>
      <x:c r="D355" s="31"/>
      <x:c r="E355" s="31"/>
      <x:c r="F355" s="31"/>
      <x:c r="G355" s="31"/>
      <x:c r="H355" s="31"/>
      <x:c r="I355" s="31"/>
      <x:c r="J355" s="35"/>
      <x:c r="K355" s="35"/>
      <x:c r="L355" s="35" t="str">
        <x:f t="shared" si="30">IF($C355="","",IF(OR($A355="Rejected",$A355="Offer",$A355="Withdrawn"),"",IF($J355="","",$J355+7)))</x:f>
      </x:c>
      <x:c r="M355" s="31"/>
      <x:c r="N355" s="31"/>
      <x:c r="O355" s="31"/>
      <x:c r="P355" s="31"/>
      <x:c r="Q355" s="34"/>
      <x:c r="R355" s="31"/>
      <x:c r="S355" s="31"/>
      <x:c r="T355" s="36" t="str">
        <x:f t="shared" ca="1" si="31">IF($C355="","",IF($K355="","",TODAY()-$K355))</x:f>
      </x:c>
      <x:c r="U355" s="36" t="str">
        <x:f t="shared" ca="1" si="32">IF($C355="","",IF($J355="","",TODAY()-$J355))</x:f>
      </x:c>
      <x:c r="V355" s="31" t="str">
        <x:f t="shared" ca="1" si="33">IF($C355="","",IF($L355="","No follow-up set",IF($L355&lt;TODAY(),"Overdue",IF($L355=TODAY(),"Due today",IF($L355&lt;=TODAY()+7,"Due soon","Scheduled")))))</x:f>
      </x:c>
      <x:c r="W355" s="31" t="str">
        <x:f t="shared" si="34">IF($C355="","",IF(OR($V355="Overdue",$V355="Due today",AND($T355&gt;=7,NOT(OR($A355="Rejected",$A355="Offer",$A355="Withdrawn")))),"Yes","No"))</x:f>
      </x:c>
      <x:c r="X355" s="31" t="str">
        <x:f t="shared" si="35">IF($C355="","",IF(OR($A355="Rejected",$A355="Offer",$A355="Withdrawn"),"Closed","Open"))</x:f>
      </x:c>
    </x:row>
    <x:row r="356" ht="19.5" customHeight="1">
      <x:c r="A356" s="31"/>
      <x:c r="B356" s="31"/>
      <x:c r="C356" s="31"/>
      <x:c r="D356" s="31"/>
      <x:c r="E356" s="31"/>
      <x:c r="F356" s="31"/>
      <x:c r="G356" s="31"/>
      <x:c r="H356" s="31"/>
      <x:c r="I356" s="31"/>
      <x:c r="J356" s="35"/>
      <x:c r="K356" s="35"/>
      <x:c r="L356" s="35" t="str">
        <x:f t="shared" si="30">IF($C356="","",IF(OR($A356="Rejected",$A356="Offer",$A356="Withdrawn"),"",IF($J356="","",$J356+7)))</x:f>
      </x:c>
      <x:c r="M356" s="31"/>
      <x:c r="N356" s="31"/>
      <x:c r="O356" s="31"/>
      <x:c r="P356" s="31"/>
      <x:c r="Q356" s="34"/>
      <x:c r="R356" s="31"/>
      <x:c r="S356" s="31"/>
      <x:c r="T356" s="36" t="str">
        <x:f t="shared" ca="1" si="31">IF($C356="","",IF($K356="","",TODAY()-$K356))</x:f>
      </x:c>
      <x:c r="U356" s="36" t="str">
        <x:f t="shared" ca="1" si="32">IF($C356="","",IF($J356="","",TODAY()-$J356))</x:f>
      </x:c>
      <x:c r="V356" s="31" t="str">
        <x:f t="shared" ca="1" si="33">IF($C356="","",IF($L356="","No follow-up set",IF($L356&lt;TODAY(),"Overdue",IF($L356=TODAY(),"Due today",IF($L356&lt;=TODAY()+7,"Due soon","Scheduled")))))</x:f>
      </x:c>
      <x:c r="W356" s="31" t="str">
        <x:f t="shared" si="34">IF($C356="","",IF(OR($V356="Overdue",$V356="Due today",AND($T356&gt;=7,NOT(OR($A356="Rejected",$A356="Offer",$A356="Withdrawn")))),"Yes","No"))</x:f>
      </x:c>
      <x:c r="X356" s="31" t="str">
        <x:f t="shared" si="35">IF($C356="","",IF(OR($A356="Rejected",$A356="Offer",$A356="Withdrawn"),"Closed","Open"))</x:f>
      </x:c>
    </x:row>
    <x:row r="357" ht="19.5" customHeight="1">
      <x:c r="A357" s="31"/>
      <x:c r="B357" s="31"/>
      <x:c r="C357" s="31"/>
      <x:c r="D357" s="31"/>
      <x:c r="E357" s="31"/>
      <x:c r="F357" s="31"/>
      <x:c r="G357" s="31"/>
      <x:c r="H357" s="31"/>
      <x:c r="I357" s="31"/>
      <x:c r="J357" s="35"/>
      <x:c r="K357" s="35"/>
      <x:c r="L357" s="35" t="str">
        <x:f t="shared" si="30">IF($C357="","",IF(OR($A357="Rejected",$A357="Offer",$A357="Withdrawn"),"",IF($J357="","",$J357+7)))</x:f>
      </x:c>
      <x:c r="M357" s="31"/>
      <x:c r="N357" s="31"/>
      <x:c r="O357" s="31"/>
      <x:c r="P357" s="31"/>
      <x:c r="Q357" s="34"/>
      <x:c r="R357" s="31"/>
      <x:c r="S357" s="31"/>
      <x:c r="T357" s="36" t="str">
        <x:f t="shared" ca="1" si="31">IF($C357="","",IF($K357="","",TODAY()-$K357))</x:f>
      </x:c>
      <x:c r="U357" s="36" t="str">
        <x:f t="shared" ca="1" si="32">IF($C357="","",IF($J357="","",TODAY()-$J357))</x:f>
      </x:c>
      <x:c r="V357" s="31" t="str">
        <x:f t="shared" ca="1" si="33">IF($C357="","",IF($L357="","No follow-up set",IF($L357&lt;TODAY(),"Overdue",IF($L357=TODAY(),"Due today",IF($L357&lt;=TODAY()+7,"Due soon","Scheduled")))))</x:f>
      </x:c>
      <x:c r="W357" s="31" t="str">
        <x:f t="shared" si="34">IF($C357="","",IF(OR($V357="Overdue",$V357="Due today",AND($T357&gt;=7,NOT(OR($A357="Rejected",$A357="Offer",$A357="Withdrawn")))),"Yes","No"))</x:f>
      </x:c>
      <x:c r="X357" s="31" t="str">
        <x:f t="shared" si="35">IF($C357="","",IF(OR($A357="Rejected",$A357="Offer",$A357="Withdrawn"),"Closed","Open"))</x:f>
      </x:c>
    </x:row>
    <x:row r="358" ht="19.5" customHeight="1">
      <x:c r="A358" s="31"/>
      <x:c r="B358" s="31"/>
      <x:c r="C358" s="31"/>
      <x:c r="D358" s="31"/>
      <x:c r="E358" s="31"/>
      <x:c r="F358" s="31"/>
      <x:c r="G358" s="31"/>
      <x:c r="H358" s="31"/>
      <x:c r="I358" s="31"/>
      <x:c r="J358" s="35"/>
      <x:c r="K358" s="35"/>
      <x:c r="L358" s="35" t="str">
        <x:f t="shared" si="30">IF($C358="","",IF(OR($A358="Rejected",$A358="Offer",$A358="Withdrawn"),"",IF($J358="","",$J358+7)))</x:f>
      </x:c>
      <x:c r="M358" s="31"/>
      <x:c r="N358" s="31"/>
      <x:c r="O358" s="31"/>
      <x:c r="P358" s="31"/>
      <x:c r="Q358" s="34"/>
      <x:c r="R358" s="31"/>
      <x:c r="S358" s="31"/>
      <x:c r="T358" s="36" t="str">
        <x:f t="shared" ca="1" si="31">IF($C358="","",IF($K358="","",TODAY()-$K358))</x:f>
      </x:c>
      <x:c r="U358" s="36" t="str">
        <x:f t="shared" ca="1" si="32">IF($C358="","",IF($J358="","",TODAY()-$J358))</x:f>
      </x:c>
      <x:c r="V358" s="31" t="str">
        <x:f t="shared" ca="1" si="33">IF($C358="","",IF($L358="","No follow-up set",IF($L358&lt;TODAY(),"Overdue",IF($L358=TODAY(),"Due today",IF($L358&lt;=TODAY()+7,"Due soon","Scheduled")))))</x:f>
      </x:c>
      <x:c r="W358" s="31" t="str">
        <x:f t="shared" si="34">IF($C358="","",IF(OR($V358="Overdue",$V358="Due today",AND($T358&gt;=7,NOT(OR($A358="Rejected",$A358="Offer",$A358="Withdrawn")))),"Yes","No"))</x:f>
      </x:c>
      <x:c r="X358" s="31" t="str">
        <x:f t="shared" si="35">IF($C358="","",IF(OR($A358="Rejected",$A358="Offer",$A358="Withdrawn"),"Closed","Open"))</x:f>
      </x:c>
    </x:row>
    <x:row r="359" ht="19.5" customHeight="1">
      <x:c r="A359" s="31"/>
      <x:c r="B359" s="31"/>
      <x:c r="C359" s="31"/>
      <x:c r="D359" s="31"/>
      <x:c r="E359" s="31"/>
      <x:c r="F359" s="31"/>
      <x:c r="G359" s="31"/>
      <x:c r="H359" s="31"/>
      <x:c r="I359" s="31"/>
      <x:c r="J359" s="35"/>
      <x:c r="K359" s="35"/>
      <x:c r="L359" s="35" t="str">
        <x:f t="shared" si="30">IF($C359="","",IF(OR($A359="Rejected",$A359="Offer",$A359="Withdrawn"),"",IF($J359="","",$J359+7)))</x:f>
      </x:c>
      <x:c r="M359" s="31"/>
      <x:c r="N359" s="31"/>
      <x:c r="O359" s="31"/>
      <x:c r="P359" s="31"/>
      <x:c r="Q359" s="34"/>
      <x:c r="R359" s="31"/>
      <x:c r="S359" s="31"/>
      <x:c r="T359" s="36" t="str">
        <x:f t="shared" ca="1" si="31">IF($C359="","",IF($K359="","",TODAY()-$K359))</x:f>
      </x:c>
      <x:c r="U359" s="36" t="str">
        <x:f t="shared" ca="1" si="32">IF($C359="","",IF($J359="","",TODAY()-$J359))</x:f>
      </x:c>
      <x:c r="V359" s="31" t="str">
        <x:f t="shared" ca="1" si="33">IF($C359="","",IF($L359="","No follow-up set",IF($L359&lt;TODAY(),"Overdue",IF($L359=TODAY(),"Due today",IF($L359&lt;=TODAY()+7,"Due soon","Scheduled")))))</x:f>
      </x:c>
      <x:c r="W359" s="31" t="str">
        <x:f t="shared" si="34">IF($C359="","",IF(OR($V359="Overdue",$V359="Due today",AND($T359&gt;=7,NOT(OR($A359="Rejected",$A359="Offer",$A359="Withdrawn")))),"Yes","No"))</x:f>
      </x:c>
      <x:c r="X359" s="31" t="str">
        <x:f t="shared" si="35">IF($C359="","",IF(OR($A359="Rejected",$A359="Offer",$A359="Withdrawn"),"Closed","Open"))</x:f>
      </x:c>
    </x:row>
    <x:row r="360" ht="19.5" customHeight="1">
      <x:c r="A360" s="31"/>
      <x:c r="B360" s="31"/>
      <x:c r="C360" s="31"/>
      <x:c r="D360" s="31"/>
      <x:c r="E360" s="31"/>
      <x:c r="F360" s="31"/>
      <x:c r="G360" s="31"/>
      <x:c r="H360" s="31"/>
      <x:c r="I360" s="31"/>
      <x:c r="J360" s="35"/>
      <x:c r="K360" s="35"/>
      <x:c r="L360" s="35" t="str">
        <x:f t="shared" si="30">IF($C360="","",IF(OR($A360="Rejected",$A360="Offer",$A360="Withdrawn"),"",IF($J360="","",$J360+7)))</x:f>
      </x:c>
      <x:c r="M360" s="31"/>
      <x:c r="N360" s="31"/>
      <x:c r="O360" s="31"/>
      <x:c r="P360" s="31"/>
      <x:c r="Q360" s="34"/>
      <x:c r="R360" s="31"/>
      <x:c r="S360" s="31"/>
      <x:c r="T360" s="36" t="str">
        <x:f t="shared" ca="1" si="31">IF($C360="","",IF($K360="","",TODAY()-$K360))</x:f>
      </x:c>
      <x:c r="U360" s="36" t="str">
        <x:f t="shared" ca="1" si="32">IF($C360="","",IF($J360="","",TODAY()-$J360))</x:f>
      </x:c>
      <x:c r="V360" s="31" t="str">
        <x:f t="shared" ca="1" si="33">IF($C360="","",IF($L360="","No follow-up set",IF($L360&lt;TODAY(),"Overdue",IF($L360=TODAY(),"Due today",IF($L360&lt;=TODAY()+7,"Due soon","Scheduled")))))</x:f>
      </x:c>
      <x:c r="W360" s="31" t="str">
        <x:f t="shared" si="34">IF($C360="","",IF(OR($V360="Overdue",$V360="Due today",AND($T360&gt;=7,NOT(OR($A360="Rejected",$A360="Offer",$A360="Withdrawn")))),"Yes","No"))</x:f>
      </x:c>
      <x:c r="X360" s="31" t="str">
        <x:f t="shared" si="35">IF($C360="","",IF(OR($A360="Rejected",$A360="Offer",$A360="Withdrawn"),"Closed","Open"))</x:f>
      </x:c>
    </x:row>
    <x:row r="361" ht="19.5" customHeight="1">
      <x:c r="A361" s="31"/>
      <x:c r="B361" s="31"/>
      <x:c r="C361" s="31"/>
      <x:c r="D361" s="31"/>
      <x:c r="E361" s="31"/>
      <x:c r="F361" s="31"/>
      <x:c r="G361" s="31"/>
      <x:c r="H361" s="31"/>
      <x:c r="I361" s="31"/>
      <x:c r="J361" s="35"/>
      <x:c r="K361" s="35"/>
      <x:c r="L361" s="35" t="str">
        <x:f t="shared" si="30">IF($C361="","",IF(OR($A361="Rejected",$A361="Offer",$A361="Withdrawn"),"",IF($J361="","",$J361+7)))</x:f>
      </x:c>
      <x:c r="M361" s="31"/>
      <x:c r="N361" s="31"/>
      <x:c r="O361" s="31"/>
      <x:c r="P361" s="31"/>
      <x:c r="Q361" s="34"/>
      <x:c r="R361" s="31"/>
      <x:c r="S361" s="31"/>
      <x:c r="T361" s="36" t="str">
        <x:f t="shared" ca="1" si="31">IF($C361="","",IF($K361="","",TODAY()-$K361))</x:f>
      </x:c>
      <x:c r="U361" s="36" t="str">
        <x:f t="shared" ca="1" si="32">IF($C361="","",IF($J361="","",TODAY()-$J361))</x:f>
      </x:c>
      <x:c r="V361" s="31" t="str">
        <x:f t="shared" ca="1" si="33">IF($C361="","",IF($L361="","No follow-up set",IF($L361&lt;TODAY(),"Overdue",IF($L361=TODAY(),"Due today",IF($L361&lt;=TODAY()+7,"Due soon","Scheduled")))))</x:f>
      </x:c>
      <x:c r="W361" s="31" t="str">
        <x:f t="shared" si="34">IF($C361="","",IF(OR($V361="Overdue",$V361="Due today",AND($T361&gt;=7,NOT(OR($A361="Rejected",$A361="Offer",$A361="Withdrawn")))),"Yes","No"))</x:f>
      </x:c>
      <x:c r="X361" s="31" t="str">
        <x:f t="shared" si="35">IF($C361="","",IF(OR($A361="Rejected",$A361="Offer",$A361="Withdrawn"),"Closed","Open"))</x:f>
      </x:c>
    </x:row>
    <x:row r="362" ht="19.5" customHeight="1">
      <x:c r="A362" s="31"/>
      <x:c r="B362" s="31"/>
      <x:c r="C362" s="31"/>
      <x:c r="D362" s="31"/>
      <x:c r="E362" s="31"/>
      <x:c r="F362" s="31"/>
      <x:c r="G362" s="31"/>
      <x:c r="H362" s="31"/>
      <x:c r="I362" s="31"/>
      <x:c r="J362" s="35"/>
      <x:c r="K362" s="35"/>
      <x:c r="L362" s="35" t="str">
        <x:f t="shared" si="30">IF($C362="","",IF(OR($A362="Rejected",$A362="Offer",$A362="Withdrawn"),"",IF($J362="","",$J362+7)))</x:f>
      </x:c>
      <x:c r="M362" s="31"/>
      <x:c r="N362" s="31"/>
      <x:c r="O362" s="31"/>
      <x:c r="P362" s="31"/>
      <x:c r="Q362" s="34"/>
      <x:c r="R362" s="31"/>
      <x:c r="S362" s="31"/>
      <x:c r="T362" s="36" t="str">
        <x:f t="shared" ca="1" si="31">IF($C362="","",IF($K362="","",TODAY()-$K362))</x:f>
      </x:c>
      <x:c r="U362" s="36" t="str">
        <x:f t="shared" ca="1" si="32">IF($C362="","",IF($J362="","",TODAY()-$J362))</x:f>
      </x:c>
      <x:c r="V362" s="31" t="str">
        <x:f t="shared" ca="1" si="33">IF($C362="","",IF($L362="","No follow-up set",IF($L362&lt;TODAY(),"Overdue",IF($L362=TODAY(),"Due today",IF($L362&lt;=TODAY()+7,"Due soon","Scheduled")))))</x:f>
      </x:c>
      <x:c r="W362" s="31" t="str">
        <x:f t="shared" si="34">IF($C362="","",IF(OR($V362="Overdue",$V362="Due today",AND($T362&gt;=7,NOT(OR($A362="Rejected",$A362="Offer",$A362="Withdrawn")))),"Yes","No"))</x:f>
      </x:c>
      <x:c r="X362" s="31" t="str">
        <x:f t="shared" si="35">IF($C362="","",IF(OR($A362="Rejected",$A362="Offer",$A362="Withdrawn"),"Closed","Open"))</x:f>
      </x:c>
    </x:row>
    <x:row r="363" ht="19.5" customHeight="1">
      <x:c r="A363" s="31"/>
      <x:c r="B363" s="31"/>
      <x:c r="C363" s="31"/>
      <x:c r="D363" s="31"/>
      <x:c r="E363" s="31"/>
      <x:c r="F363" s="31"/>
      <x:c r="G363" s="31"/>
      <x:c r="H363" s="31"/>
      <x:c r="I363" s="31"/>
      <x:c r="J363" s="35"/>
      <x:c r="K363" s="35"/>
      <x:c r="L363" s="35" t="str">
        <x:f t="shared" si="30">IF($C363="","",IF(OR($A363="Rejected",$A363="Offer",$A363="Withdrawn"),"",IF($J363="","",$J363+7)))</x:f>
      </x:c>
      <x:c r="M363" s="31"/>
      <x:c r="N363" s="31"/>
      <x:c r="O363" s="31"/>
      <x:c r="P363" s="31"/>
      <x:c r="Q363" s="34"/>
      <x:c r="R363" s="31"/>
      <x:c r="S363" s="31"/>
      <x:c r="T363" s="36" t="str">
        <x:f t="shared" ca="1" si="31">IF($C363="","",IF($K363="","",TODAY()-$K363))</x:f>
      </x:c>
      <x:c r="U363" s="36" t="str">
        <x:f t="shared" ca="1" si="32">IF($C363="","",IF($J363="","",TODAY()-$J363))</x:f>
      </x:c>
      <x:c r="V363" s="31" t="str">
        <x:f t="shared" ca="1" si="33">IF($C363="","",IF($L363="","No follow-up set",IF($L363&lt;TODAY(),"Overdue",IF($L363=TODAY(),"Due today",IF($L363&lt;=TODAY()+7,"Due soon","Scheduled")))))</x:f>
      </x:c>
      <x:c r="W363" s="31" t="str">
        <x:f t="shared" si="34">IF($C363="","",IF(OR($V363="Overdue",$V363="Due today",AND($T363&gt;=7,NOT(OR($A363="Rejected",$A363="Offer",$A363="Withdrawn")))),"Yes","No"))</x:f>
      </x:c>
      <x:c r="X363" s="31" t="str">
        <x:f t="shared" si="35">IF($C363="","",IF(OR($A363="Rejected",$A363="Offer",$A363="Withdrawn"),"Closed","Open"))</x:f>
      </x:c>
    </x:row>
    <x:row r="364" ht="19.5" customHeight="1">
      <x:c r="A364" s="31"/>
      <x:c r="B364" s="31"/>
      <x:c r="C364" s="31"/>
      <x:c r="D364" s="31"/>
      <x:c r="E364" s="31"/>
      <x:c r="F364" s="31"/>
      <x:c r="G364" s="31"/>
      <x:c r="H364" s="31"/>
      <x:c r="I364" s="31"/>
      <x:c r="J364" s="35"/>
      <x:c r="K364" s="35"/>
      <x:c r="L364" s="35" t="str">
        <x:f t="shared" si="30">IF($C364="","",IF(OR($A364="Rejected",$A364="Offer",$A364="Withdrawn"),"",IF($J364="","",$J364+7)))</x:f>
      </x:c>
      <x:c r="M364" s="31"/>
      <x:c r="N364" s="31"/>
      <x:c r="O364" s="31"/>
      <x:c r="P364" s="31"/>
      <x:c r="Q364" s="34"/>
      <x:c r="R364" s="31"/>
      <x:c r="S364" s="31"/>
      <x:c r="T364" s="36" t="str">
        <x:f t="shared" ca="1" si="31">IF($C364="","",IF($K364="","",TODAY()-$K364))</x:f>
      </x:c>
      <x:c r="U364" s="36" t="str">
        <x:f t="shared" ca="1" si="32">IF($C364="","",IF($J364="","",TODAY()-$J364))</x:f>
      </x:c>
      <x:c r="V364" s="31" t="str">
        <x:f t="shared" ca="1" si="33">IF($C364="","",IF($L364="","No follow-up set",IF($L364&lt;TODAY(),"Overdue",IF($L364=TODAY(),"Due today",IF($L364&lt;=TODAY()+7,"Due soon","Scheduled")))))</x:f>
      </x:c>
      <x:c r="W364" s="31" t="str">
        <x:f t="shared" si="34">IF($C364="","",IF(OR($V364="Overdue",$V364="Due today",AND($T364&gt;=7,NOT(OR($A364="Rejected",$A364="Offer",$A364="Withdrawn")))),"Yes","No"))</x:f>
      </x:c>
      <x:c r="X364" s="31" t="str">
        <x:f t="shared" si="35">IF($C364="","",IF(OR($A364="Rejected",$A364="Offer",$A364="Withdrawn"),"Closed","Open"))</x:f>
      </x:c>
    </x:row>
    <x:row r="365" ht="19.5" customHeight="1">
      <x:c r="A365" s="31"/>
      <x:c r="B365" s="31"/>
      <x:c r="C365" s="31"/>
      <x:c r="D365" s="31"/>
      <x:c r="E365" s="31"/>
      <x:c r="F365" s="31"/>
      <x:c r="G365" s="31"/>
      <x:c r="H365" s="31"/>
      <x:c r="I365" s="31"/>
      <x:c r="J365" s="35"/>
      <x:c r="K365" s="35"/>
      <x:c r="L365" s="35" t="str">
        <x:f t="shared" si="30">IF($C365="","",IF(OR($A365="Rejected",$A365="Offer",$A365="Withdrawn"),"",IF($J365="","",$J365+7)))</x:f>
      </x:c>
      <x:c r="M365" s="31"/>
      <x:c r="N365" s="31"/>
      <x:c r="O365" s="31"/>
      <x:c r="P365" s="31"/>
      <x:c r="Q365" s="34"/>
      <x:c r="R365" s="31"/>
      <x:c r="S365" s="31"/>
      <x:c r="T365" s="36" t="str">
        <x:f t="shared" ca="1" si="31">IF($C365="","",IF($K365="","",TODAY()-$K365))</x:f>
      </x:c>
      <x:c r="U365" s="36" t="str">
        <x:f t="shared" ca="1" si="32">IF($C365="","",IF($J365="","",TODAY()-$J365))</x:f>
      </x:c>
      <x:c r="V365" s="31" t="str">
        <x:f t="shared" ca="1" si="33">IF($C365="","",IF($L365="","No follow-up set",IF($L365&lt;TODAY(),"Overdue",IF($L365=TODAY(),"Due today",IF($L365&lt;=TODAY()+7,"Due soon","Scheduled")))))</x:f>
      </x:c>
      <x:c r="W365" s="31" t="str">
        <x:f t="shared" si="34">IF($C365="","",IF(OR($V365="Overdue",$V365="Due today",AND($T365&gt;=7,NOT(OR($A365="Rejected",$A365="Offer",$A365="Withdrawn")))),"Yes","No"))</x:f>
      </x:c>
      <x:c r="X365" s="31" t="str">
        <x:f t="shared" si="35">IF($C365="","",IF(OR($A365="Rejected",$A365="Offer",$A365="Withdrawn"),"Closed","Open"))</x:f>
      </x:c>
    </x:row>
    <x:row r="366" ht="19.5" customHeight="1">
      <x:c r="A366" s="31"/>
      <x:c r="B366" s="31"/>
      <x:c r="C366" s="31"/>
      <x:c r="D366" s="31"/>
      <x:c r="E366" s="31"/>
      <x:c r="F366" s="31"/>
      <x:c r="G366" s="31"/>
      <x:c r="H366" s="31"/>
      <x:c r="I366" s="31"/>
      <x:c r="J366" s="35"/>
      <x:c r="K366" s="35"/>
      <x:c r="L366" s="35" t="str">
        <x:f t="shared" si="30">IF($C366="","",IF(OR($A366="Rejected",$A366="Offer",$A366="Withdrawn"),"",IF($J366="","",$J366+7)))</x:f>
      </x:c>
      <x:c r="M366" s="31"/>
      <x:c r="N366" s="31"/>
      <x:c r="O366" s="31"/>
      <x:c r="P366" s="31"/>
      <x:c r="Q366" s="34"/>
      <x:c r="R366" s="31"/>
      <x:c r="S366" s="31"/>
      <x:c r="T366" s="36" t="str">
        <x:f t="shared" ca="1" si="31">IF($C366="","",IF($K366="","",TODAY()-$K366))</x:f>
      </x:c>
      <x:c r="U366" s="36" t="str">
        <x:f t="shared" ca="1" si="32">IF($C366="","",IF($J366="","",TODAY()-$J366))</x:f>
      </x:c>
      <x:c r="V366" s="31" t="str">
        <x:f t="shared" ca="1" si="33">IF($C366="","",IF($L366="","No follow-up set",IF($L366&lt;TODAY(),"Overdue",IF($L366=TODAY(),"Due today",IF($L366&lt;=TODAY()+7,"Due soon","Scheduled")))))</x:f>
      </x:c>
      <x:c r="W366" s="31" t="str">
        <x:f t="shared" si="34">IF($C366="","",IF(OR($V366="Overdue",$V366="Due today",AND($T366&gt;=7,NOT(OR($A366="Rejected",$A366="Offer",$A366="Withdrawn")))),"Yes","No"))</x:f>
      </x:c>
      <x:c r="X366" s="31" t="str">
        <x:f t="shared" si="35">IF($C366="","",IF(OR($A366="Rejected",$A366="Offer",$A366="Withdrawn"),"Closed","Open"))</x:f>
      </x:c>
    </x:row>
    <x:row r="367" ht="19.5" customHeight="1">
      <x:c r="A367" s="31"/>
      <x:c r="B367" s="31"/>
      <x:c r="C367" s="31"/>
      <x:c r="D367" s="31"/>
      <x:c r="E367" s="31"/>
      <x:c r="F367" s="31"/>
      <x:c r="G367" s="31"/>
      <x:c r="H367" s="31"/>
      <x:c r="I367" s="31"/>
      <x:c r="J367" s="35"/>
      <x:c r="K367" s="35"/>
      <x:c r="L367" s="35" t="str">
        <x:f t="shared" si="30">IF($C367="","",IF(OR($A367="Rejected",$A367="Offer",$A367="Withdrawn"),"",IF($J367="","",$J367+7)))</x:f>
      </x:c>
      <x:c r="M367" s="31"/>
      <x:c r="N367" s="31"/>
      <x:c r="O367" s="31"/>
      <x:c r="P367" s="31"/>
      <x:c r="Q367" s="34"/>
      <x:c r="R367" s="31"/>
      <x:c r="S367" s="31"/>
      <x:c r="T367" s="36" t="str">
        <x:f t="shared" ca="1" si="31">IF($C367="","",IF($K367="","",TODAY()-$K367))</x:f>
      </x:c>
      <x:c r="U367" s="36" t="str">
        <x:f t="shared" ca="1" si="32">IF($C367="","",IF($J367="","",TODAY()-$J367))</x:f>
      </x:c>
      <x:c r="V367" s="31" t="str">
        <x:f t="shared" ca="1" si="33">IF($C367="","",IF($L367="","No follow-up set",IF($L367&lt;TODAY(),"Overdue",IF($L367=TODAY(),"Due today",IF($L367&lt;=TODAY()+7,"Due soon","Scheduled")))))</x:f>
      </x:c>
      <x:c r="W367" s="31" t="str">
        <x:f t="shared" si="34">IF($C367="","",IF(OR($V367="Overdue",$V367="Due today",AND($T367&gt;=7,NOT(OR($A367="Rejected",$A367="Offer",$A367="Withdrawn")))),"Yes","No"))</x:f>
      </x:c>
      <x:c r="X367" s="31" t="str">
        <x:f t="shared" si="35">IF($C367="","",IF(OR($A367="Rejected",$A367="Offer",$A367="Withdrawn"),"Closed","Open"))</x:f>
      </x:c>
    </x:row>
    <x:row r="368" ht="19.5" customHeight="1">
      <x:c r="A368" s="31"/>
      <x:c r="B368" s="31"/>
      <x:c r="C368" s="31"/>
      <x:c r="D368" s="31"/>
      <x:c r="E368" s="31"/>
      <x:c r="F368" s="31"/>
      <x:c r="G368" s="31"/>
      <x:c r="H368" s="31"/>
      <x:c r="I368" s="31"/>
      <x:c r="J368" s="35"/>
      <x:c r="K368" s="35"/>
      <x:c r="L368" s="35" t="str">
        <x:f t="shared" si="30">IF($C368="","",IF(OR($A368="Rejected",$A368="Offer",$A368="Withdrawn"),"",IF($J368="","",$J368+7)))</x:f>
      </x:c>
      <x:c r="M368" s="31"/>
      <x:c r="N368" s="31"/>
      <x:c r="O368" s="31"/>
      <x:c r="P368" s="31"/>
      <x:c r="Q368" s="34"/>
      <x:c r="R368" s="31"/>
      <x:c r="S368" s="31"/>
      <x:c r="T368" s="36" t="str">
        <x:f t="shared" ca="1" si="31">IF($C368="","",IF($K368="","",TODAY()-$K368))</x:f>
      </x:c>
      <x:c r="U368" s="36" t="str">
        <x:f t="shared" ca="1" si="32">IF($C368="","",IF($J368="","",TODAY()-$J368))</x:f>
      </x:c>
      <x:c r="V368" s="31" t="str">
        <x:f t="shared" ca="1" si="33">IF($C368="","",IF($L368="","No follow-up set",IF($L368&lt;TODAY(),"Overdue",IF($L368=TODAY(),"Due today",IF($L368&lt;=TODAY()+7,"Due soon","Scheduled")))))</x:f>
      </x:c>
      <x:c r="W368" s="31" t="str">
        <x:f t="shared" si="34">IF($C368="","",IF(OR($V368="Overdue",$V368="Due today",AND($T368&gt;=7,NOT(OR($A368="Rejected",$A368="Offer",$A368="Withdrawn")))),"Yes","No"))</x:f>
      </x:c>
      <x:c r="X368" s="31" t="str">
        <x:f t="shared" si="35">IF($C368="","",IF(OR($A368="Rejected",$A368="Offer",$A368="Withdrawn"),"Closed","Open"))</x:f>
      </x:c>
    </x:row>
    <x:row r="369" ht="19.5" customHeight="1">
      <x:c r="A369" s="31"/>
      <x:c r="B369" s="31"/>
      <x:c r="C369" s="31"/>
      <x:c r="D369" s="31"/>
      <x:c r="E369" s="31"/>
      <x:c r="F369" s="31"/>
      <x:c r="G369" s="31"/>
      <x:c r="H369" s="31"/>
      <x:c r="I369" s="31"/>
      <x:c r="J369" s="35"/>
      <x:c r="K369" s="35"/>
      <x:c r="L369" s="35" t="str">
        <x:f t="shared" si="30">IF($C369="","",IF(OR($A369="Rejected",$A369="Offer",$A369="Withdrawn"),"",IF($J369="","",$J369+7)))</x:f>
      </x:c>
      <x:c r="M369" s="31"/>
      <x:c r="N369" s="31"/>
      <x:c r="O369" s="31"/>
      <x:c r="P369" s="31"/>
      <x:c r="Q369" s="34"/>
      <x:c r="R369" s="31"/>
      <x:c r="S369" s="31"/>
      <x:c r="T369" s="36" t="str">
        <x:f t="shared" ca="1" si="31">IF($C369="","",IF($K369="","",TODAY()-$K369))</x:f>
      </x:c>
      <x:c r="U369" s="36" t="str">
        <x:f t="shared" ca="1" si="32">IF($C369="","",IF($J369="","",TODAY()-$J369))</x:f>
      </x:c>
      <x:c r="V369" s="31" t="str">
        <x:f t="shared" ca="1" si="33">IF($C369="","",IF($L369="","No follow-up set",IF($L369&lt;TODAY(),"Overdue",IF($L369=TODAY(),"Due today",IF($L369&lt;=TODAY()+7,"Due soon","Scheduled")))))</x:f>
      </x:c>
      <x:c r="W369" s="31" t="str">
        <x:f t="shared" si="34">IF($C369="","",IF(OR($V369="Overdue",$V369="Due today",AND($T369&gt;=7,NOT(OR($A369="Rejected",$A369="Offer",$A369="Withdrawn")))),"Yes","No"))</x:f>
      </x:c>
      <x:c r="X369" s="31" t="str">
        <x:f t="shared" si="35">IF($C369="","",IF(OR($A369="Rejected",$A369="Offer",$A369="Withdrawn"),"Closed","Open"))</x:f>
      </x:c>
    </x:row>
    <x:row r="370" ht="19.5" customHeight="1">
      <x:c r="A370" s="31"/>
      <x:c r="B370" s="31"/>
      <x:c r="C370" s="31"/>
      <x:c r="D370" s="31"/>
      <x:c r="E370" s="31"/>
      <x:c r="F370" s="31"/>
      <x:c r="G370" s="31"/>
      <x:c r="H370" s="31"/>
      <x:c r="I370" s="31"/>
      <x:c r="J370" s="35"/>
      <x:c r="K370" s="35"/>
      <x:c r="L370" s="35" t="str">
        <x:f t="shared" si="30">IF($C370="","",IF(OR($A370="Rejected",$A370="Offer",$A370="Withdrawn"),"",IF($J370="","",$J370+7)))</x:f>
      </x:c>
      <x:c r="M370" s="31"/>
      <x:c r="N370" s="31"/>
      <x:c r="O370" s="31"/>
      <x:c r="P370" s="31"/>
      <x:c r="Q370" s="34"/>
      <x:c r="R370" s="31"/>
      <x:c r="S370" s="31"/>
      <x:c r="T370" s="36" t="str">
        <x:f t="shared" ca="1" si="31">IF($C370="","",IF($K370="","",TODAY()-$K370))</x:f>
      </x:c>
      <x:c r="U370" s="36" t="str">
        <x:f t="shared" ca="1" si="32">IF($C370="","",IF($J370="","",TODAY()-$J370))</x:f>
      </x:c>
      <x:c r="V370" s="31" t="str">
        <x:f t="shared" ca="1" si="33">IF($C370="","",IF($L370="","No follow-up set",IF($L370&lt;TODAY(),"Overdue",IF($L370=TODAY(),"Due today",IF($L370&lt;=TODAY()+7,"Due soon","Scheduled")))))</x:f>
      </x:c>
      <x:c r="W370" s="31" t="str">
        <x:f t="shared" si="34">IF($C370="","",IF(OR($V370="Overdue",$V370="Due today",AND($T370&gt;=7,NOT(OR($A370="Rejected",$A370="Offer",$A370="Withdrawn")))),"Yes","No"))</x:f>
      </x:c>
      <x:c r="X370" s="31" t="str">
        <x:f t="shared" si="35">IF($C370="","",IF(OR($A370="Rejected",$A370="Offer",$A370="Withdrawn"),"Closed","Open"))</x:f>
      </x:c>
    </x:row>
    <x:row r="371" ht="19.5" customHeight="1">
      <x:c r="A371" s="31"/>
      <x:c r="B371" s="31"/>
      <x:c r="C371" s="31"/>
      <x:c r="D371" s="31"/>
      <x:c r="E371" s="31"/>
      <x:c r="F371" s="31"/>
      <x:c r="G371" s="31"/>
      <x:c r="H371" s="31"/>
      <x:c r="I371" s="31"/>
      <x:c r="J371" s="35"/>
      <x:c r="K371" s="35"/>
      <x:c r="L371" s="35" t="str">
        <x:f t="shared" si="30">IF($C371="","",IF(OR($A371="Rejected",$A371="Offer",$A371="Withdrawn"),"",IF($J371="","",$J371+7)))</x:f>
      </x:c>
      <x:c r="M371" s="31"/>
      <x:c r="N371" s="31"/>
      <x:c r="O371" s="31"/>
      <x:c r="P371" s="31"/>
      <x:c r="Q371" s="34"/>
      <x:c r="R371" s="31"/>
      <x:c r="S371" s="31"/>
      <x:c r="T371" s="36" t="str">
        <x:f t="shared" ca="1" si="31">IF($C371="","",IF($K371="","",TODAY()-$K371))</x:f>
      </x:c>
      <x:c r="U371" s="36" t="str">
        <x:f t="shared" ca="1" si="32">IF($C371="","",IF($J371="","",TODAY()-$J371))</x:f>
      </x:c>
      <x:c r="V371" s="31" t="str">
        <x:f t="shared" ca="1" si="33">IF($C371="","",IF($L371="","No follow-up set",IF($L371&lt;TODAY(),"Overdue",IF($L371=TODAY(),"Due today",IF($L371&lt;=TODAY()+7,"Due soon","Scheduled")))))</x:f>
      </x:c>
      <x:c r="W371" s="31" t="str">
        <x:f t="shared" si="34">IF($C371="","",IF(OR($V371="Overdue",$V371="Due today",AND($T371&gt;=7,NOT(OR($A371="Rejected",$A371="Offer",$A371="Withdrawn")))),"Yes","No"))</x:f>
      </x:c>
      <x:c r="X371" s="31" t="str">
        <x:f t="shared" si="35">IF($C371="","",IF(OR($A371="Rejected",$A371="Offer",$A371="Withdrawn"),"Closed","Open"))</x:f>
      </x:c>
    </x:row>
    <x:row r="372" ht="19.5" customHeight="1">
      <x:c r="A372" s="31"/>
      <x:c r="B372" s="31"/>
      <x:c r="C372" s="31"/>
      <x:c r="D372" s="31"/>
      <x:c r="E372" s="31"/>
      <x:c r="F372" s="31"/>
      <x:c r="G372" s="31"/>
      <x:c r="H372" s="31"/>
      <x:c r="I372" s="31"/>
      <x:c r="J372" s="35"/>
      <x:c r="K372" s="35"/>
      <x:c r="L372" s="35" t="str">
        <x:f t="shared" si="30">IF($C372="","",IF(OR($A372="Rejected",$A372="Offer",$A372="Withdrawn"),"",IF($J372="","",$J372+7)))</x:f>
      </x:c>
      <x:c r="M372" s="31"/>
      <x:c r="N372" s="31"/>
      <x:c r="O372" s="31"/>
      <x:c r="P372" s="31"/>
      <x:c r="Q372" s="34"/>
      <x:c r="R372" s="31"/>
      <x:c r="S372" s="31"/>
      <x:c r="T372" s="36" t="str">
        <x:f t="shared" ca="1" si="31">IF($C372="","",IF($K372="","",TODAY()-$K372))</x:f>
      </x:c>
      <x:c r="U372" s="36" t="str">
        <x:f t="shared" ca="1" si="32">IF($C372="","",IF($J372="","",TODAY()-$J372))</x:f>
      </x:c>
      <x:c r="V372" s="31" t="str">
        <x:f t="shared" ca="1" si="33">IF($C372="","",IF($L372="","No follow-up set",IF($L372&lt;TODAY(),"Overdue",IF($L372=TODAY(),"Due today",IF($L372&lt;=TODAY()+7,"Due soon","Scheduled")))))</x:f>
      </x:c>
      <x:c r="W372" s="31" t="str">
        <x:f t="shared" si="34">IF($C372="","",IF(OR($V372="Overdue",$V372="Due today",AND($T372&gt;=7,NOT(OR($A372="Rejected",$A372="Offer",$A372="Withdrawn")))),"Yes","No"))</x:f>
      </x:c>
      <x:c r="X372" s="31" t="str">
        <x:f t="shared" si="35">IF($C372="","",IF(OR($A372="Rejected",$A372="Offer",$A372="Withdrawn"),"Closed","Open"))</x:f>
      </x:c>
    </x:row>
    <x:row r="373" ht="19.5" customHeight="1">
      <x:c r="A373" s="31"/>
      <x:c r="B373" s="31"/>
      <x:c r="C373" s="31"/>
      <x:c r="D373" s="31"/>
      <x:c r="E373" s="31"/>
      <x:c r="F373" s="31"/>
      <x:c r="G373" s="31"/>
      <x:c r="H373" s="31"/>
      <x:c r="I373" s="31"/>
      <x:c r="J373" s="35"/>
      <x:c r="K373" s="35"/>
      <x:c r="L373" s="35" t="str">
        <x:f t="shared" si="30">IF($C373="","",IF(OR($A373="Rejected",$A373="Offer",$A373="Withdrawn"),"",IF($J373="","",$J373+7)))</x:f>
      </x:c>
      <x:c r="M373" s="31"/>
      <x:c r="N373" s="31"/>
      <x:c r="O373" s="31"/>
      <x:c r="P373" s="31"/>
      <x:c r="Q373" s="34"/>
      <x:c r="R373" s="31"/>
      <x:c r="S373" s="31"/>
      <x:c r="T373" s="36" t="str">
        <x:f t="shared" ca="1" si="31">IF($C373="","",IF($K373="","",TODAY()-$K373))</x:f>
      </x:c>
      <x:c r="U373" s="36" t="str">
        <x:f t="shared" ca="1" si="32">IF($C373="","",IF($J373="","",TODAY()-$J373))</x:f>
      </x:c>
      <x:c r="V373" s="31" t="str">
        <x:f t="shared" ca="1" si="33">IF($C373="","",IF($L373="","No follow-up set",IF($L373&lt;TODAY(),"Overdue",IF($L373=TODAY(),"Due today",IF($L373&lt;=TODAY()+7,"Due soon","Scheduled")))))</x:f>
      </x:c>
      <x:c r="W373" s="31" t="str">
        <x:f t="shared" si="34">IF($C373="","",IF(OR($V373="Overdue",$V373="Due today",AND($T373&gt;=7,NOT(OR($A373="Rejected",$A373="Offer",$A373="Withdrawn")))),"Yes","No"))</x:f>
      </x:c>
      <x:c r="X373" s="31" t="str">
        <x:f t="shared" si="35">IF($C373="","",IF(OR($A373="Rejected",$A373="Offer",$A373="Withdrawn"),"Closed","Open"))</x:f>
      </x:c>
    </x:row>
    <x:row r="374" ht="19.5" customHeight="1">
      <x:c r="A374" s="31"/>
      <x:c r="B374" s="31"/>
      <x:c r="C374" s="31"/>
      <x:c r="D374" s="31"/>
      <x:c r="E374" s="31"/>
      <x:c r="F374" s="31"/>
      <x:c r="G374" s="31"/>
      <x:c r="H374" s="31"/>
      <x:c r="I374" s="31"/>
      <x:c r="J374" s="35"/>
      <x:c r="K374" s="35"/>
      <x:c r="L374" s="35" t="str">
        <x:f t="shared" si="30">IF($C374="","",IF(OR($A374="Rejected",$A374="Offer",$A374="Withdrawn"),"",IF($J374="","",$J374+7)))</x:f>
      </x:c>
      <x:c r="M374" s="31"/>
      <x:c r="N374" s="31"/>
      <x:c r="O374" s="31"/>
      <x:c r="P374" s="31"/>
      <x:c r="Q374" s="34"/>
      <x:c r="R374" s="31"/>
      <x:c r="S374" s="31"/>
      <x:c r="T374" s="36" t="str">
        <x:f t="shared" ca="1" si="31">IF($C374="","",IF($K374="","",TODAY()-$K374))</x:f>
      </x:c>
      <x:c r="U374" s="36" t="str">
        <x:f t="shared" ca="1" si="32">IF($C374="","",IF($J374="","",TODAY()-$J374))</x:f>
      </x:c>
      <x:c r="V374" s="31" t="str">
        <x:f t="shared" ca="1" si="33">IF($C374="","",IF($L374="","No follow-up set",IF($L374&lt;TODAY(),"Overdue",IF($L374=TODAY(),"Due today",IF($L374&lt;=TODAY()+7,"Due soon","Scheduled")))))</x:f>
      </x:c>
      <x:c r="W374" s="31" t="str">
        <x:f t="shared" si="34">IF($C374="","",IF(OR($V374="Overdue",$V374="Due today",AND($T374&gt;=7,NOT(OR($A374="Rejected",$A374="Offer",$A374="Withdrawn")))),"Yes","No"))</x:f>
      </x:c>
      <x:c r="X374" s="31" t="str">
        <x:f t="shared" si="35">IF($C374="","",IF(OR($A374="Rejected",$A374="Offer",$A374="Withdrawn"),"Closed","Open"))</x:f>
      </x:c>
    </x:row>
    <x:row r="375" ht="19.5" customHeight="1">
      <x:c r="A375" s="31"/>
      <x:c r="B375" s="31"/>
      <x:c r="C375" s="31"/>
      <x:c r="D375" s="31"/>
      <x:c r="E375" s="31"/>
      <x:c r="F375" s="31"/>
      <x:c r="G375" s="31"/>
      <x:c r="H375" s="31"/>
      <x:c r="I375" s="31"/>
      <x:c r="J375" s="35"/>
      <x:c r="K375" s="35"/>
      <x:c r="L375" s="35" t="str">
        <x:f t="shared" si="30">IF($C375="","",IF(OR($A375="Rejected",$A375="Offer",$A375="Withdrawn"),"",IF($J375="","",$J375+7)))</x:f>
      </x:c>
      <x:c r="M375" s="31"/>
      <x:c r="N375" s="31"/>
      <x:c r="O375" s="31"/>
      <x:c r="P375" s="31"/>
      <x:c r="Q375" s="34"/>
      <x:c r="R375" s="31"/>
      <x:c r="S375" s="31"/>
      <x:c r="T375" s="36" t="str">
        <x:f t="shared" ca="1" si="31">IF($C375="","",IF($K375="","",TODAY()-$K375))</x:f>
      </x:c>
      <x:c r="U375" s="36" t="str">
        <x:f t="shared" ca="1" si="32">IF($C375="","",IF($J375="","",TODAY()-$J375))</x:f>
      </x:c>
      <x:c r="V375" s="31" t="str">
        <x:f t="shared" ca="1" si="33">IF($C375="","",IF($L375="","No follow-up set",IF($L375&lt;TODAY(),"Overdue",IF($L375=TODAY(),"Due today",IF($L375&lt;=TODAY()+7,"Due soon","Scheduled")))))</x:f>
      </x:c>
      <x:c r="W375" s="31" t="str">
        <x:f t="shared" si="34">IF($C375="","",IF(OR($V375="Overdue",$V375="Due today",AND($T375&gt;=7,NOT(OR($A375="Rejected",$A375="Offer",$A375="Withdrawn")))),"Yes","No"))</x:f>
      </x:c>
      <x:c r="X375" s="31" t="str">
        <x:f t="shared" si="35">IF($C375="","",IF(OR($A375="Rejected",$A375="Offer",$A375="Withdrawn"),"Closed","Open"))</x:f>
      </x:c>
    </x:row>
    <x:row r="376" ht="19.5" customHeight="1">
      <x:c r="A376" s="31"/>
      <x:c r="B376" s="31"/>
      <x:c r="C376" s="31"/>
      <x:c r="D376" s="31"/>
      <x:c r="E376" s="31"/>
      <x:c r="F376" s="31"/>
      <x:c r="G376" s="31"/>
      <x:c r="H376" s="31"/>
      <x:c r="I376" s="31"/>
      <x:c r="J376" s="35"/>
      <x:c r="K376" s="35"/>
      <x:c r="L376" s="35" t="str">
        <x:f t="shared" si="30">IF($C376="","",IF(OR($A376="Rejected",$A376="Offer",$A376="Withdrawn"),"",IF($J376="","",$J376+7)))</x:f>
      </x:c>
      <x:c r="M376" s="31"/>
      <x:c r="N376" s="31"/>
      <x:c r="O376" s="31"/>
      <x:c r="P376" s="31"/>
      <x:c r="Q376" s="34"/>
      <x:c r="R376" s="31"/>
      <x:c r="S376" s="31"/>
      <x:c r="T376" s="36" t="str">
        <x:f t="shared" ca="1" si="31">IF($C376="","",IF($K376="","",TODAY()-$K376))</x:f>
      </x:c>
      <x:c r="U376" s="36" t="str">
        <x:f t="shared" ca="1" si="32">IF($C376="","",IF($J376="","",TODAY()-$J376))</x:f>
      </x:c>
      <x:c r="V376" s="31" t="str">
        <x:f t="shared" ca="1" si="33">IF($C376="","",IF($L376="","No follow-up set",IF($L376&lt;TODAY(),"Overdue",IF($L376=TODAY(),"Due today",IF($L376&lt;=TODAY()+7,"Due soon","Scheduled")))))</x:f>
      </x:c>
      <x:c r="W376" s="31" t="str">
        <x:f t="shared" si="34">IF($C376="","",IF(OR($V376="Overdue",$V376="Due today",AND($T376&gt;=7,NOT(OR($A376="Rejected",$A376="Offer",$A376="Withdrawn")))),"Yes","No"))</x:f>
      </x:c>
      <x:c r="X376" s="31" t="str">
        <x:f t="shared" si="35">IF($C376="","",IF(OR($A376="Rejected",$A376="Offer",$A376="Withdrawn"),"Closed","Open"))</x:f>
      </x:c>
    </x:row>
    <x:row r="377" ht="19.5" customHeight="1">
      <x:c r="A377" s="31"/>
      <x:c r="B377" s="31"/>
      <x:c r="C377" s="31"/>
      <x:c r="D377" s="31"/>
      <x:c r="E377" s="31"/>
      <x:c r="F377" s="31"/>
      <x:c r="G377" s="31"/>
      <x:c r="H377" s="31"/>
      <x:c r="I377" s="31"/>
      <x:c r="J377" s="35"/>
      <x:c r="K377" s="35"/>
      <x:c r="L377" s="35" t="str">
        <x:f t="shared" si="30">IF($C377="","",IF(OR($A377="Rejected",$A377="Offer",$A377="Withdrawn"),"",IF($J377="","",$J377+7)))</x:f>
      </x:c>
      <x:c r="M377" s="31"/>
      <x:c r="N377" s="31"/>
      <x:c r="O377" s="31"/>
      <x:c r="P377" s="31"/>
      <x:c r="Q377" s="34"/>
      <x:c r="R377" s="31"/>
      <x:c r="S377" s="31"/>
      <x:c r="T377" s="36" t="str">
        <x:f t="shared" ca="1" si="31">IF($C377="","",IF($K377="","",TODAY()-$K377))</x:f>
      </x:c>
      <x:c r="U377" s="36" t="str">
        <x:f t="shared" ca="1" si="32">IF($C377="","",IF($J377="","",TODAY()-$J377))</x:f>
      </x:c>
      <x:c r="V377" s="31" t="str">
        <x:f t="shared" ca="1" si="33">IF($C377="","",IF($L377="","No follow-up set",IF($L377&lt;TODAY(),"Overdue",IF($L377=TODAY(),"Due today",IF($L377&lt;=TODAY()+7,"Due soon","Scheduled")))))</x:f>
      </x:c>
      <x:c r="W377" s="31" t="str">
        <x:f t="shared" si="34">IF($C377="","",IF(OR($V377="Overdue",$V377="Due today",AND($T377&gt;=7,NOT(OR($A377="Rejected",$A377="Offer",$A377="Withdrawn")))),"Yes","No"))</x:f>
      </x:c>
      <x:c r="X377" s="31" t="str">
        <x:f t="shared" si="35">IF($C377="","",IF(OR($A377="Rejected",$A377="Offer",$A377="Withdrawn"),"Closed","Open"))</x:f>
      </x:c>
    </x:row>
    <x:row r="378" ht="19.5" customHeight="1">
      <x:c r="A378" s="31"/>
      <x:c r="B378" s="31"/>
      <x:c r="C378" s="31"/>
      <x:c r="D378" s="31"/>
      <x:c r="E378" s="31"/>
      <x:c r="F378" s="31"/>
      <x:c r="G378" s="31"/>
      <x:c r="H378" s="31"/>
      <x:c r="I378" s="31"/>
      <x:c r="J378" s="35"/>
      <x:c r="K378" s="35"/>
      <x:c r="L378" s="35" t="str">
        <x:f t="shared" si="30">IF($C378="","",IF(OR($A378="Rejected",$A378="Offer",$A378="Withdrawn"),"",IF($J378="","",$J378+7)))</x:f>
      </x:c>
      <x:c r="M378" s="31"/>
      <x:c r="N378" s="31"/>
      <x:c r="O378" s="31"/>
      <x:c r="P378" s="31"/>
      <x:c r="Q378" s="34"/>
      <x:c r="R378" s="31"/>
      <x:c r="S378" s="31"/>
      <x:c r="T378" s="36" t="str">
        <x:f t="shared" ca="1" si="31">IF($C378="","",IF($K378="","",TODAY()-$K378))</x:f>
      </x:c>
      <x:c r="U378" s="36" t="str">
        <x:f t="shared" ca="1" si="32">IF($C378="","",IF($J378="","",TODAY()-$J378))</x:f>
      </x:c>
      <x:c r="V378" s="31" t="str">
        <x:f t="shared" ca="1" si="33">IF($C378="","",IF($L378="","No follow-up set",IF($L378&lt;TODAY(),"Overdue",IF($L378=TODAY(),"Due today",IF($L378&lt;=TODAY()+7,"Due soon","Scheduled")))))</x:f>
      </x:c>
      <x:c r="W378" s="31" t="str">
        <x:f t="shared" si="34">IF($C378="","",IF(OR($V378="Overdue",$V378="Due today",AND($T378&gt;=7,NOT(OR($A378="Rejected",$A378="Offer",$A378="Withdrawn")))),"Yes","No"))</x:f>
      </x:c>
      <x:c r="X378" s="31" t="str">
        <x:f t="shared" si="35">IF($C378="","",IF(OR($A378="Rejected",$A378="Offer",$A378="Withdrawn"),"Closed","Open"))</x:f>
      </x:c>
    </x:row>
    <x:row r="379" ht="19.5" customHeight="1">
      <x:c r="A379" s="31"/>
      <x:c r="B379" s="31"/>
      <x:c r="C379" s="31"/>
      <x:c r="D379" s="31"/>
      <x:c r="E379" s="31"/>
      <x:c r="F379" s="31"/>
      <x:c r="G379" s="31"/>
      <x:c r="H379" s="31"/>
      <x:c r="I379" s="31"/>
      <x:c r="J379" s="35"/>
      <x:c r="K379" s="35"/>
      <x:c r="L379" s="35" t="str">
        <x:f t="shared" si="30">IF($C379="","",IF(OR($A379="Rejected",$A379="Offer",$A379="Withdrawn"),"",IF($J379="","",$J379+7)))</x:f>
      </x:c>
      <x:c r="M379" s="31"/>
      <x:c r="N379" s="31"/>
      <x:c r="O379" s="31"/>
      <x:c r="P379" s="31"/>
      <x:c r="Q379" s="34"/>
      <x:c r="R379" s="31"/>
      <x:c r="S379" s="31"/>
      <x:c r="T379" s="36" t="str">
        <x:f t="shared" ca="1" si="31">IF($C379="","",IF($K379="","",TODAY()-$K379))</x:f>
      </x:c>
      <x:c r="U379" s="36" t="str">
        <x:f t="shared" ca="1" si="32">IF($C379="","",IF($J379="","",TODAY()-$J379))</x:f>
      </x:c>
      <x:c r="V379" s="31" t="str">
        <x:f t="shared" ca="1" si="33">IF($C379="","",IF($L379="","No follow-up set",IF($L379&lt;TODAY(),"Overdue",IF($L379=TODAY(),"Due today",IF($L379&lt;=TODAY()+7,"Due soon","Scheduled")))))</x:f>
      </x:c>
      <x:c r="W379" s="31" t="str">
        <x:f t="shared" si="34">IF($C379="","",IF(OR($V379="Overdue",$V379="Due today",AND($T379&gt;=7,NOT(OR($A379="Rejected",$A379="Offer",$A379="Withdrawn")))),"Yes","No"))</x:f>
      </x:c>
      <x:c r="X379" s="31" t="str">
        <x:f t="shared" si="35">IF($C379="","",IF(OR($A379="Rejected",$A379="Offer",$A379="Withdrawn"),"Closed","Open"))</x:f>
      </x:c>
    </x:row>
    <x:row r="380" ht="19.5" customHeight="1">
      <x:c r="A380" s="31"/>
      <x:c r="B380" s="31"/>
      <x:c r="C380" s="31"/>
      <x:c r="D380" s="31"/>
      <x:c r="E380" s="31"/>
      <x:c r="F380" s="31"/>
      <x:c r="G380" s="31"/>
      <x:c r="H380" s="31"/>
      <x:c r="I380" s="31"/>
      <x:c r="J380" s="35"/>
      <x:c r="K380" s="35"/>
      <x:c r="L380" s="35" t="str">
        <x:f t="shared" si="30">IF($C380="","",IF(OR($A380="Rejected",$A380="Offer",$A380="Withdrawn"),"",IF($J380="","",$J380+7)))</x:f>
      </x:c>
      <x:c r="M380" s="31"/>
      <x:c r="N380" s="31"/>
      <x:c r="O380" s="31"/>
      <x:c r="P380" s="31"/>
      <x:c r="Q380" s="34"/>
      <x:c r="R380" s="31"/>
      <x:c r="S380" s="31"/>
      <x:c r="T380" s="36" t="str">
        <x:f t="shared" ca="1" si="31">IF($C380="","",IF($K380="","",TODAY()-$K380))</x:f>
      </x:c>
      <x:c r="U380" s="36" t="str">
        <x:f t="shared" ca="1" si="32">IF($C380="","",IF($J380="","",TODAY()-$J380))</x:f>
      </x:c>
      <x:c r="V380" s="31" t="str">
        <x:f t="shared" ca="1" si="33">IF($C380="","",IF($L380="","No follow-up set",IF($L380&lt;TODAY(),"Overdue",IF($L380=TODAY(),"Due today",IF($L380&lt;=TODAY()+7,"Due soon","Scheduled")))))</x:f>
      </x:c>
      <x:c r="W380" s="31" t="str">
        <x:f t="shared" si="34">IF($C380="","",IF(OR($V380="Overdue",$V380="Due today",AND($T380&gt;=7,NOT(OR($A380="Rejected",$A380="Offer",$A380="Withdrawn")))),"Yes","No"))</x:f>
      </x:c>
      <x:c r="X380" s="31" t="str">
        <x:f t="shared" si="35">IF($C380="","",IF(OR($A380="Rejected",$A380="Offer",$A380="Withdrawn"),"Closed","Open"))</x:f>
      </x:c>
    </x:row>
    <x:row r="381" ht="19.5" customHeight="1">
      <x:c r="A381" s="31"/>
      <x:c r="B381" s="31"/>
      <x:c r="C381" s="31"/>
      <x:c r="D381" s="31"/>
      <x:c r="E381" s="31"/>
      <x:c r="F381" s="31"/>
      <x:c r="G381" s="31"/>
      <x:c r="H381" s="31"/>
      <x:c r="I381" s="31"/>
      <x:c r="J381" s="35"/>
      <x:c r="K381" s="35"/>
      <x:c r="L381" s="35" t="str">
        <x:f t="shared" si="30">IF($C381="","",IF(OR($A381="Rejected",$A381="Offer",$A381="Withdrawn"),"",IF($J381="","",$J381+7)))</x:f>
      </x:c>
      <x:c r="M381" s="31"/>
      <x:c r="N381" s="31"/>
      <x:c r="O381" s="31"/>
      <x:c r="P381" s="31"/>
      <x:c r="Q381" s="34"/>
      <x:c r="R381" s="31"/>
      <x:c r="S381" s="31"/>
      <x:c r="T381" s="36" t="str">
        <x:f t="shared" ca="1" si="31">IF($C381="","",IF($K381="","",TODAY()-$K381))</x:f>
      </x:c>
      <x:c r="U381" s="36" t="str">
        <x:f t="shared" ca="1" si="32">IF($C381="","",IF($J381="","",TODAY()-$J381))</x:f>
      </x:c>
      <x:c r="V381" s="31" t="str">
        <x:f t="shared" ca="1" si="33">IF($C381="","",IF($L381="","No follow-up set",IF($L381&lt;TODAY(),"Overdue",IF($L381=TODAY(),"Due today",IF($L381&lt;=TODAY()+7,"Due soon","Scheduled")))))</x:f>
      </x:c>
      <x:c r="W381" s="31" t="str">
        <x:f t="shared" si="34">IF($C381="","",IF(OR($V381="Overdue",$V381="Due today",AND($T381&gt;=7,NOT(OR($A381="Rejected",$A381="Offer",$A381="Withdrawn")))),"Yes","No"))</x:f>
      </x:c>
      <x:c r="X381" s="31" t="str">
        <x:f t="shared" si="35">IF($C381="","",IF(OR($A381="Rejected",$A381="Offer",$A381="Withdrawn"),"Closed","Open"))</x:f>
      </x:c>
    </x:row>
    <x:row r="382" ht="19.5" customHeight="1">
      <x:c r="A382" s="31"/>
      <x:c r="B382" s="31"/>
      <x:c r="C382" s="31"/>
      <x:c r="D382" s="31"/>
      <x:c r="E382" s="31"/>
      <x:c r="F382" s="31"/>
      <x:c r="G382" s="31"/>
      <x:c r="H382" s="31"/>
      <x:c r="I382" s="31"/>
      <x:c r="J382" s="35"/>
      <x:c r="K382" s="35"/>
      <x:c r="L382" s="35" t="str">
        <x:f t="shared" si="30">IF($C382="","",IF(OR($A382="Rejected",$A382="Offer",$A382="Withdrawn"),"",IF($J382="","",$J382+7)))</x:f>
      </x:c>
      <x:c r="M382" s="31"/>
      <x:c r="N382" s="31"/>
      <x:c r="O382" s="31"/>
      <x:c r="P382" s="31"/>
      <x:c r="Q382" s="34"/>
      <x:c r="R382" s="31"/>
      <x:c r="S382" s="31"/>
      <x:c r="T382" s="36" t="str">
        <x:f t="shared" ca="1" si="31">IF($C382="","",IF($K382="","",TODAY()-$K382))</x:f>
      </x:c>
      <x:c r="U382" s="36" t="str">
        <x:f t="shared" ca="1" si="32">IF($C382="","",IF($J382="","",TODAY()-$J382))</x:f>
      </x:c>
      <x:c r="V382" s="31" t="str">
        <x:f t="shared" ca="1" si="33">IF($C382="","",IF($L382="","No follow-up set",IF($L382&lt;TODAY(),"Overdue",IF($L382=TODAY(),"Due today",IF($L382&lt;=TODAY()+7,"Due soon","Scheduled")))))</x:f>
      </x:c>
      <x:c r="W382" s="31" t="str">
        <x:f t="shared" si="34">IF($C382="","",IF(OR($V382="Overdue",$V382="Due today",AND($T382&gt;=7,NOT(OR($A382="Rejected",$A382="Offer",$A382="Withdrawn")))),"Yes","No"))</x:f>
      </x:c>
      <x:c r="X382" s="31" t="str">
        <x:f t="shared" si="35">IF($C382="","",IF(OR($A382="Rejected",$A382="Offer",$A382="Withdrawn"),"Closed","Open"))</x:f>
      </x:c>
    </x:row>
    <x:row r="383" ht="19.5" customHeight="1">
      <x:c r="A383" s="31"/>
      <x:c r="B383" s="31"/>
      <x:c r="C383" s="31"/>
      <x:c r="D383" s="31"/>
      <x:c r="E383" s="31"/>
      <x:c r="F383" s="31"/>
      <x:c r="G383" s="31"/>
      <x:c r="H383" s="31"/>
      <x:c r="I383" s="31"/>
      <x:c r="J383" s="35"/>
      <x:c r="K383" s="35"/>
      <x:c r="L383" s="35" t="str">
        <x:f t="shared" si="30">IF($C383="","",IF(OR($A383="Rejected",$A383="Offer",$A383="Withdrawn"),"",IF($J383="","",$J383+7)))</x:f>
      </x:c>
      <x:c r="M383" s="31"/>
      <x:c r="N383" s="31"/>
      <x:c r="O383" s="31"/>
      <x:c r="P383" s="31"/>
      <x:c r="Q383" s="34"/>
      <x:c r="R383" s="31"/>
      <x:c r="S383" s="31"/>
      <x:c r="T383" s="36" t="str">
        <x:f t="shared" ca="1" si="31">IF($C383="","",IF($K383="","",TODAY()-$K383))</x:f>
      </x:c>
      <x:c r="U383" s="36" t="str">
        <x:f t="shared" ca="1" si="32">IF($C383="","",IF($J383="","",TODAY()-$J383))</x:f>
      </x:c>
      <x:c r="V383" s="31" t="str">
        <x:f t="shared" ca="1" si="33">IF($C383="","",IF($L383="","No follow-up set",IF($L383&lt;TODAY(),"Overdue",IF($L383=TODAY(),"Due today",IF($L383&lt;=TODAY()+7,"Due soon","Scheduled")))))</x:f>
      </x:c>
      <x:c r="W383" s="31" t="str">
        <x:f t="shared" si="34">IF($C383="","",IF(OR($V383="Overdue",$V383="Due today",AND($T383&gt;=7,NOT(OR($A383="Rejected",$A383="Offer",$A383="Withdrawn")))),"Yes","No"))</x:f>
      </x:c>
      <x:c r="X383" s="31" t="str">
        <x:f t="shared" si="35">IF($C383="","",IF(OR($A383="Rejected",$A383="Offer",$A383="Withdrawn"),"Closed","Open"))</x:f>
      </x:c>
    </x:row>
    <x:row r="384" ht="19.5" customHeight="1">
      <x:c r="A384" s="31"/>
      <x:c r="B384" s="31"/>
      <x:c r="C384" s="31"/>
      <x:c r="D384" s="31"/>
      <x:c r="E384" s="31"/>
      <x:c r="F384" s="31"/>
      <x:c r="G384" s="31"/>
      <x:c r="H384" s="31"/>
      <x:c r="I384" s="31"/>
      <x:c r="J384" s="35"/>
      <x:c r="K384" s="35"/>
      <x:c r="L384" s="35" t="str">
        <x:f t="shared" si="30">IF($C384="","",IF(OR($A384="Rejected",$A384="Offer",$A384="Withdrawn"),"",IF($J384="","",$J384+7)))</x:f>
      </x:c>
      <x:c r="M384" s="31"/>
      <x:c r="N384" s="31"/>
      <x:c r="O384" s="31"/>
      <x:c r="P384" s="31"/>
      <x:c r="Q384" s="34"/>
      <x:c r="R384" s="31"/>
      <x:c r="S384" s="31"/>
      <x:c r="T384" s="36" t="str">
        <x:f t="shared" ca="1" si="31">IF($C384="","",IF($K384="","",TODAY()-$K384))</x:f>
      </x:c>
      <x:c r="U384" s="36" t="str">
        <x:f t="shared" ca="1" si="32">IF($C384="","",IF($J384="","",TODAY()-$J384))</x:f>
      </x:c>
      <x:c r="V384" s="31" t="str">
        <x:f t="shared" ca="1" si="33">IF($C384="","",IF($L384="","No follow-up set",IF($L384&lt;TODAY(),"Overdue",IF($L384=TODAY(),"Due today",IF($L384&lt;=TODAY()+7,"Due soon","Scheduled")))))</x:f>
      </x:c>
      <x:c r="W384" s="31" t="str">
        <x:f t="shared" si="34">IF($C384="","",IF(OR($V384="Overdue",$V384="Due today",AND($T384&gt;=7,NOT(OR($A384="Rejected",$A384="Offer",$A384="Withdrawn")))),"Yes","No"))</x:f>
      </x:c>
      <x:c r="X384" s="31" t="str">
        <x:f t="shared" si="35">IF($C384="","",IF(OR($A384="Rejected",$A384="Offer",$A384="Withdrawn"),"Closed","Open"))</x:f>
      </x:c>
    </x:row>
    <x:row r="385" ht="19.5" customHeight="1">
      <x:c r="A385" s="31"/>
      <x:c r="B385" s="31"/>
      <x:c r="C385" s="31"/>
      <x:c r="D385" s="31"/>
      <x:c r="E385" s="31"/>
      <x:c r="F385" s="31"/>
      <x:c r="G385" s="31"/>
      <x:c r="H385" s="31"/>
      <x:c r="I385" s="31"/>
      <x:c r="J385" s="35"/>
      <x:c r="K385" s="35"/>
      <x:c r="L385" s="35" t="str">
        <x:f t="shared" si="30">IF($C385="","",IF(OR($A385="Rejected",$A385="Offer",$A385="Withdrawn"),"",IF($J385="","",$J385+7)))</x:f>
      </x:c>
      <x:c r="M385" s="31"/>
      <x:c r="N385" s="31"/>
      <x:c r="O385" s="31"/>
      <x:c r="P385" s="31"/>
      <x:c r="Q385" s="34"/>
      <x:c r="R385" s="31"/>
      <x:c r="S385" s="31"/>
      <x:c r="T385" s="36" t="str">
        <x:f t="shared" ca="1" si="31">IF($C385="","",IF($K385="","",TODAY()-$K385))</x:f>
      </x:c>
      <x:c r="U385" s="36" t="str">
        <x:f t="shared" ca="1" si="32">IF($C385="","",IF($J385="","",TODAY()-$J385))</x:f>
      </x:c>
      <x:c r="V385" s="31" t="str">
        <x:f t="shared" ca="1" si="33">IF($C385="","",IF($L385="","No follow-up set",IF($L385&lt;TODAY(),"Overdue",IF($L385=TODAY(),"Due today",IF($L385&lt;=TODAY()+7,"Due soon","Scheduled")))))</x:f>
      </x:c>
      <x:c r="W385" s="31" t="str">
        <x:f t="shared" si="34">IF($C385="","",IF(OR($V385="Overdue",$V385="Due today",AND($T385&gt;=7,NOT(OR($A385="Rejected",$A385="Offer",$A385="Withdrawn")))),"Yes","No"))</x:f>
      </x:c>
      <x:c r="X385" s="31" t="str">
        <x:f t="shared" si="35">IF($C385="","",IF(OR($A385="Rejected",$A385="Offer",$A385="Withdrawn"),"Closed","Open"))</x:f>
      </x:c>
    </x:row>
    <x:row r="386" ht="19.5" customHeight="1">
      <x:c r="A386" s="31"/>
      <x:c r="B386" s="31"/>
      <x:c r="C386" s="31"/>
      <x:c r="D386" s="31"/>
      <x:c r="E386" s="31"/>
      <x:c r="F386" s="31"/>
      <x:c r="G386" s="31"/>
      <x:c r="H386" s="31"/>
      <x:c r="I386" s="31"/>
      <x:c r="J386" s="35"/>
      <x:c r="K386" s="35"/>
      <x:c r="L386" s="35" t="str">
        <x:f t="shared" ref="L386:L449" si="36">IF($C386="","",IF(OR($A386="Rejected",$A386="Offer",$A386="Withdrawn"),"",IF($J386="","",$J386+7)))</x:f>
      </x:c>
      <x:c r="M386" s="31"/>
      <x:c r="N386" s="31"/>
      <x:c r="O386" s="31"/>
      <x:c r="P386" s="31"/>
      <x:c r="Q386" s="34"/>
      <x:c r="R386" s="31"/>
      <x:c r="S386" s="31"/>
      <x:c r="T386" s="36" t="str">
        <x:f t="shared" ref="T386:T449" ca="1" si="37">IF($C386="","",IF($K386="","",TODAY()-$K386))</x:f>
      </x:c>
      <x:c r="U386" s="36" t="str">
        <x:f t="shared" ref="U386:U449" ca="1" si="38">IF($C386="","",IF($J386="","",TODAY()-$J386))</x:f>
      </x:c>
      <x:c r="V386" s="31" t="str">
        <x:f t="shared" ref="V386:V449" ca="1" si="39">IF($C386="","",IF($L386="","No follow-up set",IF($L386&lt;TODAY(),"Overdue",IF($L386=TODAY(),"Due today",IF($L386&lt;=TODAY()+7,"Due soon","Scheduled")))))</x:f>
      </x:c>
      <x:c r="W386" s="31" t="str">
        <x:f t="shared" ref="W386:W449" si="40">IF($C386="","",IF(OR($V386="Overdue",$V386="Due today",AND($T386&gt;=7,NOT(OR($A386="Rejected",$A386="Offer",$A386="Withdrawn")))),"Yes","No"))</x:f>
      </x:c>
      <x:c r="X386" s="31" t="str">
        <x:f t="shared" ref="X386:X449" si="41">IF($C386="","",IF(OR($A386="Rejected",$A386="Offer",$A386="Withdrawn"),"Closed","Open"))</x:f>
      </x:c>
    </x:row>
    <x:row r="387" ht="19.5" customHeight="1">
      <x:c r="A387" s="31"/>
      <x:c r="B387" s="31"/>
      <x:c r="C387" s="31"/>
      <x:c r="D387" s="31"/>
      <x:c r="E387" s="31"/>
      <x:c r="F387" s="31"/>
      <x:c r="G387" s="31"/>
      <x:c r="H387" s="31"/>
      <x:c r="I387" s="31"/>
      <x:c r="J387" s="35"/>
      <x:c r="K387" s="35"/>
      <x:c r="L387" s="35" t="str">
        <x:f t="shared" si="36">IF($C387="","",IF(OR($A387="Rejected",$A387="Offer",$A387="Withdrawn"),"",IF($J387="","",$J387+7)))</x:f>
      </x:c>
      <x:c r="M387" s="31"/>
      <x:c r="N387" s="31"/>
      <x:c r="O387" s="31"/>
      <x:c r="P387" s="31"/>
      <x:c r="Q387" s="34"/>
      <x:c r="R387" s="31"/>
      <x:c r="S387" s="31"/>
      <x:c r="T387" s="36" t="str">
        <x:f t="shared" ca="1" si="37">IF($C387="","",IF($K387="","",TODAY()-$K387))</x:f>
      </x:c>
      <x:c r="U387" s="36" t="str">
        <x:f t="shared" ca="1" si="38">IF($C387="","",IF($J387="","",TODAY()-$J387))</x:f>
      </x:c>
      <x:c r="V387" s="31" t="str">
        <x:f t="shared" ca="1" si="39">IF($C387="","",IF($L387="","No follow-up set",IF($L387&lt;TODAY(),"Overdue",IF($L387=TODAY(),"Due today",IF($L387&lt;=TODAY()+7,"Due soon","Scheduled")))))</x:f>
      </x:c>
      <x:c r="W387" s="31" t="str">
        <x:f t="shared" si="40">IF($C387="","",IF(OR($V387="Overdue",$V387="Due today",AND($T387&gt;=7,NOT(OR($A387="Rejected",$A387="Offer",$A387="Withdrawn")))),"Yes","No"))</x:f>
      </x:c>
      <x:c r="X387" s="31" t="str">
        <x:f t="shared" si="41">IF($C387="","",IF(OR($A387="Rejected",$A387="Offer",$A387="Withdrawn"),"Closed","Open"))</x:f>
      </x:c>
    </x:row>
    <x:row r="388" ht="19.5" customHeight="1">
      <x:c r="A388" s="31"/>
      <x:c r="B388" s="31"/>
      <x:c r="C388" s="31"/>
      <x:c r="D388" s="31"/>
      <x:c r="E388" s="31"/>
      <x:c r="F388" s="31"/>
      <x:c r="G388" s="31"/>
      <x:c r="H388" s="31"/>
      <x:c r="I388" s="31"/>
      <x:c r="J388" s="35"/>
      <x:c r="K388" s="35"/>
      <x:c r="L388" s="35" t="str">
        <x:f t="shared" si="36">IF($C388="","",IF(OR($A388="Rejected",$A388="Offer",$A388="Withdrawn"),"",IF($J388="","",$J388+7)))</x:f>
      </x:c>
      <x:c r="M388" s="31"/>
      <x:c r="N388" s="31"/>
      <x:c r="O388" s="31"/>
      <x:c r="P388" s="31"/>
      <x:c r="Q388" s="34"/>
      <x:c r="R388" s="31"/>
      <x:c r="S388" s="31"/>
      <x:c r="T388" s="36" t="str">
        <x:f t="shared" ca="1" si="37">IF($C388="","",IF($K388="","",TODAY()-$K388))</x:f>
      </x:c>
      <x:c r="U388" s="36" t="str">
        <x:f t="shared" ca="1" si="38">IF($C388="","",IF($J388="","",TODAY()-$J388))</x:f>
      </x:c>
      <x:c r="V388" s="31" t="str">
        <x:f t="shared" ca="1" si="39">IF($C388="","",IF($L388="","No follow-up set",IF($L388&lt;TODAY(),"Overdue",IF($L388=TODAY(),"Due today",IF($L388&lt;=TODAY()+7,"Due soon","Scheduled")))))</x:f>
      </x:c>
      <x:c r="W388" s="31" t="str">
        <x:f t="shared" si="40">IF($C388="","",IF(OR($V388="Overdue",$V388="Due today",AND($T388&gt;=7,NOT(OR($A388="Rejected",$A388="Offer",$A388="Withdrawn")))),"Yes","No"))</x:f>
      </x:c>
      <x:c r="X388" s="31" t="str">
        <x:f t="shared" si="41">IF($C388="","",IF(OR($A388="Rejected",$A388="Offer",$A388="Withdrawn"),"Closed","Open"))</x:f>
      </x:c>
    </x:row>
    <x:row r="389" ht="19.5" customHeight="1">
      <x:c r="A389" s="31"/>
      <x:c r="B389" s="31"/>
      <x:c r="C389" s="31"/>
      <x:c r="D389" s="31"/>
      <x:c r="E389" s="31"/>
      <x:c r="F389" s="31"/>
      <x:c r="G389" s="31"/>
      <x:c r="H389" s="31"/>
      <x:c r="I389" s="31"/>
      <x:c r="J389" s="35"/>
      <x:c r="K389" s="35"/>
      <x:c r="L389" s="35" t="str">
        <x:f t="shared" si="36">IF($C389="","",IF(OR($A389="Rejected",$A389="Offer",$A389="Withdrawn"),"",IF($J389="","",$J389+7)))</x:f>
      </x:c>
      <x:c r="M389" s="31"/>
      <x:c r="N389" s="31"/>
      <x:c r="O389" s="31"/>
      <x:c r="P389" s="31"/>
      <x:c r="Q389" s="34"/>
      <x:c r="R389" s="31"/>
      <x:c r="S389" s="31"/>
      <x:c r="T389" s="36" t="str">
        <x:f t="shared" ca="1" si="37">IF($C389="","",IF($K389="","",TODAY()-$K389))</x:f>
      </x:c>
      <x:c r="U389" s="36" t="str">
        <x:f t="shared" ca="1" si="38">IF($C389="","",IF($J389="","",TODAY()-$J389))</x:f>
      </x:c>
      <x:c r="V389" s="31" t="str">
        <x:f t="shared" ca="1" si="39">IF($C389="","",IF($L389="","No follow-up set",IF($L389&lt;TODAY(),"Overdue",IF($L389=TODAY(),"Due today",IF($L389&lt;=TODAY()+7,"Due soon","Scheduled")))))</x:f>
      </x:c>
      <x:c r="W389" s="31" t="str">
        <x:f t="shared" si="40">IF($C389="","",IF(OR($V389="Overdue",$V389="Due today",AND($T389&gt;=7,NOT(OR($A389="Rejected",$A389="Offer",$A389="Withdrawn")))),"Yes","No"))</x:f>
      </x:c>
      <x:c r="X389" s="31" t="str">
        <x:f t="shared" si="41">IF($C389="","",IF(OR($A389="Rejected",$A389="Offer",$A389="Withdrawn"),"Closed","Open"))</x:f>
      </x:c>
    </x:row>
    <x:row r="390" ht="19.5" customHeight="1">
      <x:c r="A390" s="31"/>
      <x:c r="B390" s="31"/>
      <x:c r="C390" s="31"/>
      <x:c r="D390" s="31"/>
      <x:c r="E390" s="31"/>
      <x:c r="F390" s="31"/>
      <x:c r="G390" s="31"/>
      <x:c r="H390" s="31"/>
      <x:c r="I390" s="31"/>
      <x:c r="J390" s="35"/>
      <x:c r="K390" s="35"/>
      <x:c r="L390" s="35" t="str">
        <x:f t="shared" si="36">IF($C390="","",IF(OR($A390="Rejected",$A390="Offer",$A390="Withdrawn"),"",IF($J390="","",$J390+7)))</x:f>
      </x:c>
      <x:c r="M390" s="31"/>
      <x:c r="N390" s="31"/>
      <x:c r="O390" s="31"/>
      <x:c r="P390" s="31"/>
      <x:c r="Q390" s="34"/>
      <x:c r="R390" s="31"/>
      <x:c r="S390" s="31"/>
      <x:c r="T390" s="36" t="str">
        <x:f t="shared" ca="1" si="37">IF($C390="","",IF($K390="","",TODAY()-$K390))</x:f>
      </x:c>
      <x:c r="U390" s="36" t="str">
        <x:f t="shared" ca="1" si="38">IF($C390="","",IF($J390="","",TODAY()-$J390))</x:f>
      </x:c>
      <x:c r="V390" s="31" t="str">
        <x:f t="shared" ca="1" si="39">IF($C390="","",IF($L390="","No follow-up set",IF($L390&lt;TODAY(),"Overdue",IF($L390=TODAY(),"Due today",IF($L390&lt;=TODAY()+7,"Due soon","Scheduled")))))</x:f>
      </x:c>
      <x:c r="W390" s="31" t="str">
        <x:f t="shared" si="40">IF($C390="","",IF(OR($V390="Overdue",$V390="Due today",AND($T390&gt;=7,NOT(OR($A390="Rejected",$A390="Offer",$A390="Withdrawn")))),"Yes","No"))</x:f>
      </x:c>
      <x:c r="X390" s="31" t="str">
        <x:f t="shared" si="41">IF($C390="","",IF(OR($A390="Rejected",$A390="Offer",$A390="Withdrawn"),"Closed","Open"))</x:f>
      </x:c>
    </x:row>
    <x:row r="391" ht="19.5" customHeight="1">
      <x:c r="A391" s="31"/>
      <x:c r="B391" s="31"/>
      <x:c r="C391" s="31"/>
      <x:c r="D391" s="31"/>
      <x:c r="E391" s="31"/>
      <x:c r="F391" s="31"/>
      <x:c r="G391" s="31"/>
      <x:c r="H391" s="31"/>
      <x:c r="I391" s="31"/>
      <x:c r="J391" s="35"/>
      <x:c r="K391" s="35"/>
      <x:c r="L391" s="35" t="str">
        <x:f t="shared" si="36">IF($C391="","",IF(OR($A391="Rejected",$A391="Offer",$A391="Withdrawn"),"",IF($J391="","",$J391+7)))</x:f>
      </x:c>
      <x:c r="M391" s="31"/>
      <x:c r="N391" s="31"/>
      <x:c r="O391" s="31"/>
      <x:c r="P391" s="31"/>
      <x:c r="Q391" s="34"/>
      <x:c r="R391" s="31"/>
      <x:c r="S391" s="31"/>
      <x:c r="T391" s="36" t="str">
        <x:f t="shared" ca="1" si="37">IF($C391="","",IF($K391="","",TODAY()-$K391))</x:f>
      </x:c>
      <x:c r="U391" s="36" t="str">
        <x:f t="shared" ca="1" si="38">IF($C391="","",IF($J391="","",TODAY()-$J391))</x:f>
      </x:c>
      <x:c r="V391" s="31" t="str">
        <x:f t="shared" ca="1" si="39">IF($C391="","",IF($L391="","No follow-up set",IF($L391&lt;TODAY(),"Overdue",IF($L391=TODAY(),"Due today",IF($L391&lt;=TODAY()+7,"Due soon","Scheduled")))))</x:f>
      </x:c>
      <x:c r="W391" s="31" t="str">
        <x:f t="shared" si="40">IF($C391="","",IF(OR($V391="Overdue",$V391="Due today",AND($T391&gt;=7,NOT(OR($A391="Rejected",$A391="Offer",$A391="Withdrawn")))),"Yes","No"))</x:f>
      </x:c>
      <x:c r="X391" s="31" t="str">
        <x:f t="shared" si="41">IF($C391="","",IF(OR($A391="Rejected",$A391="Offer",$A391="Withdrawn"),"Closed","Open"))</x:f>
      </x:c>
    </x:row>
    <x:row r="392" ht="19.5" customHeight="1">
      <x:c r="A392" s="31"/>
      <x:c r="B392" s="31"/>
      <x:c r="C392" s="31"/>
      <x:c r="D392" s="31"/>
      <x:c r="E392" s="31"/>
      <x:c r="F392" s="31"/>
      <x:c r="G392" s="31"/>
      <x:c r="H392" s="31"/>
      <x:c r="I392" s="31"/>
      <x:c r="J392" s="35"/>
      <x:c r="K392" s="35"/>
      <x:c r="L392" s="35" t="str">
        <x:f t="shared" si="36">IF($C392="","",IF(OR($A392="Rejected",$A392="Offer",$A392="Withdrawn"),"",IF($J392="","",$J392+7)))</x:f>
      </x:c>
      <x:c r="M392" s="31"/>
      <x:c r="N392" s="31"/>
      <x:c r="O392" s="31"/>
      <x:c r="P392" s="31"/>
      <x:c r="Q392" s="34"/>
      <x:c r="R392" s="31"/>
      <x:c r="S392" s="31"/>
      <x:c r="T392" s="36" t="str">
        <x:f t="shared" ca="1" si="37">IF($C392="","",IF($K392="","",TODAY()-$K392))</x:f>
      </x:c>
      <x:c r="U392" s="36" t="str">
        <x:f t="shared" ca="1" si="38">IF($C392="","",IF($J392="","",TODAY()-$J392))</x:f>
      </x:c>
      <x:c r="V392" s="31" t="str">
        <x:f t="shared" ca="1" si="39">IF($C392="","",IF($L392="","No follow-up set",IF($L392&lt;TODAY(),"Overdue",IF($L392=TODAY(),"Due today",IF($L392&lt;=TODAY()+7,"Due soon","Scheduled")))))</x:f>
      </x:c>
      <x:c r="W392" s="31" t="str">
        <x:f t="shared" si="40">IF($C392="","",IF(OR($V392="Overdue",$V392="Due today",AND($T392&gt;=7,NOT(OR($A392="Rejected",$A392="Offer",$A392="Withdrawn")))),"Yes","No"))</x:f>
      </x:c>
      <x:c r="X392" s="31" t="str">
        <x:f t="shared" si="41">IF($C392="","",IF(OR($A392="Rejected",$A392="Offer",$A392="Withdrawn"),"Closed","Open"))</x:f>
      </x:c>
    </x:row>
    <x:row r="393" ht="19.5" customHeight="1">
      <x:c r="A393" s="31"/>
      <x:c r="B393" s="31"/>
      <x:c r="C393" s="31"/>
      <x:c r="D393" s="31"/>
      <x:c r="E393" s="31"/>
      <x:c r="F393" s="31"/>
      <x:c r="G393" s="31"/>
      <x:c r="H393" s="31"/>
      <x:c r="I393" s="31"/>
      <x:c r="J393" s="35"/>
      <x:c r="K393" s="35"/>
      <x:c r="L393" s="35" t="str">
        <x:f t="shared" si="36">IF($C393="","",IF(OR($A393="Rejected",$A393="Offer",$A393="Withdrawn"),"",IF($J393="","",$J393+7)))</x:f>
      </x:c>
      <x:c r="M393" s="31"/>
      <x:c r="N393" s="31"/>
      <x:c r="O393" s="31"/>
      <x:c r="P393" s="31"/>
      <x:c r="Q393" s="34"/>
      <x:c r="R393" s="31"/>
      <x:c r="S393" s="31"/>
      <x:c r="T393" s="36" t="str">
        <x:f t="shared" ca="1" si="37">IF($C393="","",IF($K393="","",TODAY()-$K393))</x:f>
      </x:c>
      <x:c r="U393" s="36" t="str">
        <x:f t="shared" ca="1" si="38">IF($C393="","",IF($J393="","",TODAY()-$J393))</x:f>
      </x:c>
      <x:c r="V393" s="31" t="str">
        <x:f t="shared" ca="1" si="39">IF($C393="","",IF($L393="","No follow-up set",IF($L393&lt;TODAY(),"Overdue",IF($L393=TODAY(),"Due today",IF($L393&lt;=TODAY()+7,"Due soon","Scheduled")))))</x:f>
      </x:c>
      <x:c r="W393" s="31" t="str">
        <x:f t="shared" si="40">IF($C393="","",IF(OR($V393="Overdue",$V393="Due today",AND($T393&gt;=7,NOT(OR($A393="Rejected",$A393="Offer",$A393="Withdrawn")))),"Yes","No"))</x:f>
      </x:c>
      <x:c r="X393" s="31" t="str">
        <x:f t="shared" si="41">IF($C393="","",IF(OR($A393="Rejected",$A393="Offer",$A393="Withdrawn"),"Closed","Open"))</x:f>
      </x:c>
    </x:row>
    <x:row r="394" ht="19.5" customHeight="1">
      <x:c r="A394" s="31"/>
      <x:c r="B394" s="31"/>
      <x:c r="C394" s="31"/>
      <x:c r="D394" s="31"/>
      <x:c r="E394" s="31"/>
      <x:c r="F394" s="31"/>
      <x:c r="G394" s="31"/>
      <x:c r="H394" s="31"/>
      <x:c r="I394" s="31"/>
      <x:c r="J394" s="35"/>
      <x:c r="K394" s="35"/>
      <x:c r="L394" s="35" t="str">
        <x:f t="shared" si="36">IF($C394="","",IF(OR($A394="Rejected",$A394="Offer",$A394="Withdrawn"),"",IF($J394="","",$J394+7)))</x:f>
      </x:c>
      <x:c r="M394" s="31"/>
      <x:c r="N394" s="31"/>
      <x:c r="O394" s="31"/>
      <x:c r="P394" s="31"/>
      <x:c r="Q394" s="34"/>
      <x:c r="R394" s="31"/>
      <x:c r="S394" s="31"/>
      <x:c r="T394" s="36" t="str">
        <x:f t="shared" ca="1" si="37">IF($C394="","",IF($K394="","",TODAY()-$K394))</x:f>
      </x:c>
      <x:c r="U394" s="36" t="str">
        <x:f t="shared" ca="1" si="38">IF($C394="","",IF($J394="","",TODAY()-$J394))</x:f>
      </x:c>
      <x:c r="V394" s="31" t="str">
        <x:f t="shared" ca="1" si="39">IF($C394="","",IF($L394="","No follow-up set",IF($L394&lt;TODAY(),"Overdue",IF($L394=TODAY(),"Due today",IF($L394&lt;=TODAY()+7,"Due soon","Scheduled")))))</x:f>
      </x:c>
      <x:c r="W394" s="31" t="str">
        <x:f t="shared" si="40">IF($C394="","",IF(OR($V394="Overdue",$V394="Due today",AND($T394&gt;=7,NOT(OR($A394="Rejected",$A394="Offer",$A394="Withdrawn")))),"Yes","No"))</x:f>
      </x:c>
      <x:c r="X394" s="31" t="str">
        <x:f t="shared" si="41">IF($C394="","",IF(OR($A394="Rejected",$A394="Offer",$A394="Withdrawn"),"Closed","Open"))</x:f>
      </x:c>
    </x:row>
    <x:row r="395" ht="19.5" customHeight="1">
      <x:c r="A395" s="31"/>
      <x:c r="B395" s="31"/>
      <x:c r="C395" s="31"/>
      <x:c r="D395" s="31"/>
      <x:c r="E395" s="31"/>
      <x:c r="F395" s="31"/>
      <x:c r="G395" s="31"/>
      <x:c r="H395" s="31"/>
      <x:c r="I395" s="31"/>
      <x:c r="J395" s="35"/>
      <x:c r="K395" s="35"/>
      <x:c r="L395" s="35" t="str">
        <x:f t="shared" si="36">IF($C395="","",IF(OR($A395="Rejected",$A395="Offer",$A395="Withdrawn"),"",IF($J395="","",$J395+7)))</x:f>
      </x:c>
      <x:c r="M395" s="31"/>
      <x:c r="N395" s="31"/>
      <x:c r="O395" s="31"/>
      <x:c r="P395" s="31"/>
      <x:c r="Q395" s="34"/>
      <x:c r="R395" s="31"/>
      <x:c r="S395" s="31"/>
      <x:c r="T395" s="36" t="str">
        <x:f t="shared" ca="1" si="37">IF($C395="","",IF($K395="","",TODAY()-$K395))</x:f>
      </x:c>
      <x:c r="U395" s="36" t="str">
        <x:f t="shared" ca="1" si="38">IF($C395="","",IF($J395="","",TODAY()-$J395))</x:f>
      </x:c>
      <x:c r="V395" s="31" t="str">
        <x:f t="shared" ca="1" si="39">IF($C395="","",IF($L395="","No follow-up set",IF($L395&lt;TODAY(),"Overdue",IF($L395=TODAY(),"Due today",IF($L395&lt;=TODAY()+7,"Due soon","Scheduled")))))</x:f>
      </x:c>
      <x:c r="W395" s="31" t="str">
        <x:f t="shared" si="40">IF($C395="","",IF(OR($V395="Overdue",$V395="Due today",AND($T395&gt;=7,NOT(OR($A395="Rejected",$A395="Offer",$A395="Withdrawn")))),"Yes","No"))</x:f>
      </x:c>
      <x:c r="X395" s="31" t="str">
        <x:f t="shared" si="41">IF($C395="","",IF(OR($A395="Rejected",$A395="Offer",$A395="Withdrawn"),"Closed","Open"))</x:f>
      </x:c>
    </x:row>
    <x:row r="396" ht="19.5" customHeight="1">
      <x:c r="A396" s="31"/>
      <x:c r="B396" s="31"/>
      <x:c r="C396" s="31"/>
      <x:c r="D396" s="31"/>
      <x:c r="E396" s="31"/>
      <x:c r="F396" s="31"/>
      <x:c r="G396" s="31"/>
      <x:c r="H396" s="31"/>
      <x:c r="I396" s="31"/>
      <x:c r="J396" s="35"/>
      <x:c r="K396" s="35"/>
      <x:c r="L396" s="35" t="str">
        <x:f t="shared" si="36">IF($C396="","",IF(OR($A396="Rejected",$A396="Offer",$A396="Withdrawn"),"",IF($J396="","",$J396+7)))</x:f>
      </x:c>
      <x:c r="M396" s="31"/>
      <x:c r="N396" s="31"/>
      <x:c r="O396" s="31"/>
      <x:c r="P396" s="31"/>
      <x:c r="Q396" s="34"/>
      <x:c r="R396" s="31"/>
      <x:c r="S396" s="31"/>
      <x:c r="T396" s="36" t="str">
        <x:f t="shared" ca="1" si="37">IF($C396="","",IF($K396="","",TODAY()-$K396))</x:f>
      </x:c>
      <x:c r="U396" s="36" t="str">
        <x:f t="shared" ca="1" si="38">IF($C396="","",IF($J396="","",TODAY()-$J396))</x:f>
      </x:c>
      <x:c r="V396" s="31" t="str">
        <x:f t="shared" ca="1" si="39">IF($C396="","",IF($L396="","No follow-up set",IF($L396&lt;TODAY(),"Overdue",IF($L396=TODAY(),"Due today",IF($L396&lt;=TODAY()+7,"Due soon","Scheduled")))))</x:f>
      </x:c>
      <x:c r="W396" s="31" t="str">
        <x:f t="shared" si="40">IF($C396="","",IF(OR($V396="Overdue",$V396="Due today",AND($T396&gt;=7,NOT(OR($A396="Rejected",$A396="Offer",$A396="Withdrawn")))),"Yes","No"))</x:f>
      </x:c>
      <x:c r="X396" s="31" t="str">
        <x:f t="shared" si="41">IF($C396="","",IF(OR($A396="Rejected",$A396="Offer",$A396="Withdrawn"),"Closed","Open"))</x:f>
      </x:c>
    </x:row>
    <x:row r="397" ht="19.5" customHeight="1">
      <x:c r="A397" s="31"/>
      <x:c r="B397" s="31"/>
      <x:c r="C397" s="31"/>
      <x:c r="D397" s="31"/>
      <x:c r="E397" s="31"/>
      <x:c r="F397" s="31"/>
      <x:c r="G397" s="31"/>
      <x:c r="H397" s="31"/>
      <x:c r="I397" s="31"/>
      <x:c r="J397" s="35"/>
      <x:c r="K397" s="35"/>
      <x:c r="L397" s="35" t="str">
        <x:f t="shared" si="36">IF($C397="","",IF(OR($A397="Rejected",$A397="Offer",$A397="Withdrawn"),"",IF($J397="","",$J397+7)))</x:f>
      </x:c>
      <x:c r="M397" s="31"/>
      <x:c r="N397" s="31"/>
      <x:c r="O397" s="31"/>
      <x:c r="P397" s="31"/>
      <x:c r="Q397" s="34"/>
      <x:c r="R397" s="31"/>
      <x:c r="S397" s="31"/>
      <x:c r="T397" s="36" t="str">
        <x:f t="shared" ca="1" si="37">IF($C397="","",IF($K397="","",TODAY()-$K397))</x:f>
      </x:c>
      <x:c r="U397" s="36" t="str">
        <x:f t="shared" ca="1" si="38">IF($C397="","",IF($J397="","",TODAY()-$J397))</x:f>
      </x:c>
      <x:c r="V397" s="31" t="str">
        <x:f t="shared" ca="1" si="39">IF($C397="","",IF($L397="","No follow-up set",IF($L397&lt;TODAY(),"Overdue",IF($L397=TODAY(),"Due today",IF($L397&lt;=TODAY()+7,"Due soon","Scheduled")))))</x:f>
      </x:c>
      <x:c r="W397" s="31" t="str">
        <x:f t="shared" si="40">IF($C397="","",IF(OR($V397="Overdue",$V397="Due today",AND($T397&gt;=7,NOT(OR($A397="Rejected",$A397="Offer",$A397="Withdrawn")))),"Yes","No"))</x:f>
      </x:c>
      <x:c r="X397" s="31" t="str">
        <x:f t="shared" si="41">IF($C397="","",IF(OR($A397="Rejected",$A397="Offer",$A397="Withdrawn"),"Closed","Open"))</x:f>
      </x:c>
    </x:row>
    <x:row r="398" ht="19.5" customHeight="1">
      <x:c r="A398" s="31"/>
      <x:c r="B398" s="31"/>
      <x:c r="C398" s="31"/>
      <x:c r="D398" s="31"/>
      <x:c r="E398" s="31"/>
      <x:c r="F398" s="31"/>
      <x:c r="G398" s="31"/>
      <x:c r="H398" s="31"/>
      <x:c r="I398" s="31"/>
      <x:c r="J398" s="35"/>
      <x:c r="K398" s="35"/>
      <x:c r="L398" s="35" t="str">
        <x:f t="shared" si="36">IF($C398="","",IF(OR($A398="Rejected",$A398="Offer",$A398="Withdrawn"),"",IF($J398="","",$J398+7)))</x:f>
      </x:c>
      <x:c r="M398" s="31"/>
      <x:c r="N398" s="31"/>
      <x:c r="O398" s="31"/>
      <x:c r="P398" s="31"/>
      <x:c r="Q398" s="34"/>
      <x:c r="R398" s="31"/>
      <x:c r="S398" s="31"/>
      <x:c r="T398" s="36" t="str">
        <x:f t="shared" ca="1" si="37">IF($C398="","",IF($K398="","",TODAY()-$K398))</x:f>
      </x:c>
      <x:c r="U398" s="36" t="str">
        <x:f t="shared" ca="1" si="38">IF($C398="","",IF($J398="","",TODAY()-$J398))</x:f>
      </x:c>
      <x:c r="V398" s="31" t="str">
        <x:f t="shared" ca="1" si="39">IF($C398="","",IF($L398="","No follow-up set",IF($L398&lt;TODAY(),"Overdue",IF($L398=TODAY(),"Due today",IF($L398&lt;=TODAY()+7,"Due soon","Scheduled")))))</x:f>
      </x:c>
      <x:c r="W398" s="31" t="str">
        <x:f t="shared" si="40">IF($C398="","",IF(OR($V398="Overdue",$V398="Due today",AND($T398&gt;=7,NOT(OR($A398="Rejected",$A398="Offer",$A398="Withdrawn")))),"Yes","No"))</x:f>
      </x:c>
      <x:c r="X398" s="31" t="str">
        <x:f t="shared" si="41">IF($C398="","",IF(OR($A398="Rejected",$A398="Offer",$A398="Withdrawn"),"Closed","Open"))</x:f>
      </x:c>
    </x:row>
    <x:row r="399" ht="19.5" customHeight="1">
      <x:c r="A399" s="31"/>
      <x:c r="B399" s="31"/>
      <x:c r="C399" s="31"/>
      <x:c r="D399" s="31"/>
      <x:c r="E399" s="31"/>
      <x:c r="F399" s="31"/>
      <x:c r="G399" s="31"/>
      <x:c r="H399" s="31"/>
      <x:c r="I399" s="31"/>
      <x:c r="J399" s="35"/>
      <x:c r="K399" s="35"/>
      <x:c r="L399" s="35" t="str">
        <x:f t="shared" si="36">IF($C399="","",IF(OR($A399="Rejected",$A399="Offer",$A399="Withdrawn"),"",IF($J399="","",$J399+7)))</x:f>
      </x:c>
      <x:c r="M399" s="31"/>
      <x:c r="N399" s="31"/>
      <x:c r="O399" s="31"/>
      <x:c r="P399" s="31"/>
      <x:c r="Q399" s="34"/>
      <x:c r="R399" s="31"/>
      <x:c r="S399" s="31"/>
      <x:c r="T399" s="36" t="str">
        <x:f t="shared" ca="1" si="37">IF($C399="","",IF($K399="","",TODAY()-$K399))</x:f>
      </x:c>
      <x:c r="U399" s="36" t="str">
        <x:f t="shared" ca="1" si="38">IF($C399="","",IF($J399="","",TODAY()-$J399))</x:f>
      </x:c>
      <x:c r="V399" s="31" t="str">
        <x:f t="shared" ca="1" si="39">IF($C399="","",IF($L399="","No follow-up set",IF($L399&lt;TODAY(),"Overdue",IF($L399=TODAY(),"Due today",IF($L399&lt;=TODAY()+7,"Due soon","Scheduled")))))</x:f>
      </x:c>
      <x:c r="W399" s="31" t="str">
        <x:f t="shared" si="40">IF($C399="","",IF(OR($V399="Overdue",$V399="Due today",AND($T399&gt;=7,NOT(OR($A399="Rejected",$A399="Offer",$A399="Withdrawn")))),"Yes","No"))</x:f>
      </x:c>
      <x:c r="X399" s="31" t="str">
        <x:f t="shared" si="41">IF($C399="","",IF(OR($A399="Rejected",$A399="Offer",$A399="Withdrawn"),"Closed","Open"))</x:f>
      </x:c>
    </x:row>
    <x:row r="400" ht="19.5" customHeight="1">
      <x:c r="A400" s="31"/>
      <x:c r="B400" s="31"/>
      <x:c r="C400" s="31"/>
      <x:c r="D400" s="31"/>
      <x:c r="E400" s="31"/>
      <x:c r="F400" s="31"/>
      <x:c r="G400" s="31"/>
      <x:c r="H400" s="31"/>
      <x:c r="I400" s="31"/>
      <x:c r="J400" s="35"/>
      <x:c r="K400" s="35"/>
      <x:c r="L400" s="35" t="str">
        <x:f t="shared" si="36">IF($C400="","",IF(OR($A400="Rejected",$A400="Offer",$A400="Withdrawn"),"",IF($J400="","",$J400+7)))</x:f>
      </x:c>
      <x:c r="M400" s="31"/>
      <x:c r="N400" s="31"/>
      <x:c r="O400" s="31"/>
      <x:c r="P400" s="31"/>
      <x:c r="Q400" s="34"/>
      <x:c r="R400" s="31"/>
      <x:c r="S400" s="31"/>
      <x:c r="T400" s="36" t="str">
        <x:f t="shared" ca="1" si="37">IF($C400="","",IF($K400="","",TODAY()-$K400))</x:f>
      </x:c>
      <x:c r="U400" s="36" t="str">
        <x:f t="shared" ca="1" si="38">IF($C400="","",IF($J400="","",TODAY()-$J400))</x:f>
      </x:c>
      <x:c r="V400" s="31" t="str">
        <x:f t="shared" ca="1" si="39">IF($C400="","",IF($L400="","No follow-up set",IF($L400&lt;TODAY(),"Overdue",IF($L400=TODAY(),"Due today",IF($L400&lt;=TODAY()+7,"Due soon","Scheduled")))))</x:f>
      </x:c>
      <x:c r="W400" s="31" t="str">
        <x:f t="shared" si="40">IF($C400="","",IF(OR($V400="Overdue",$V400="Due today",AND($T400&gt;=7,NOT(OR($A400="Rejected",$A400="Offer",$A400="Withdrawn")))),"Yes","No"))</x:f>
      </x:c>
      <x:c r="X400" s="31" t="str">
        <x:f t="shared" si="41">IF($C400="","",IF(OR($A400="Rejected",$A400="Offer",$A400="Withdrawn"),"Closed","Open"))</x:f>
      </x:c>
    </x:row>
    <x:row r="401" ht="19.5" customHeight="1">
      <x:c r="A401" s="31"/>
      <x:c r="B401" s="31"/>
      <x:c r="C401" s="31"/>
      <x:c r="D401" s="31"/>
      <x:c r="E401" s="31"/>
      <x:c r="F401" s="31"/>
      <x:c r="G401" s="31"/>
      <x:c r="H401" s="31"/>
      <x:c r="I401" s="31"/>
      <x:c r="J401" s="35"/>
      <x:c r="K401" s="35"/>
      <x:c r="L401" s="35" t="str">
        <x:f t="shared" si="36">IF($C401="","",IF(OR($A401="Rejected",$A401="Offer",$A401="Withdrawn"),"",IF($J401="","",$J401+7)))</x:f>
      </x:c>
      <x:c r="M401" s="31"/>
      <x:c r="N401" s="31"/>
      <x:c r="O401" s="31"/>
      <x:c r="P401" s="31"/>
      <x:c r="Q401" s="34"/>
      <x:c r="R401" s="31"/>
      <x:c r="S401" s="31"/>
      <x:c r="T401" s="36" t="str">
        <x:f t="shared" ca="1" si="37">IF($C401="","",IF($K401="","",TODAY()-$K401))</x:f>
      </x:c>
      <x:c r="U401" s="36" t="str">
        <x:f t="shared" ca="1" si="38">IF($C401="","",IF($J401="","",TODAY()-$J401))</x:f>
      </x:c>
      <x:c r="V401" s="31" t="str">
        <x:f t="shared" ca="1" si="39">IF($C401="","",IF($L401="","No follow-up set",IF($L401&lt;TODAY(),"Overdue",IF($L401=TODAY(),"Due today",IF($L401&lt;=TODAY()+7,"Due soon","Scheduled")))))</x:f>
      </x:c>
      <x:c r="W401" s="31" t="str">
        <x:f t="shared" si="40">IF($C401="","",IF(OR($V401="Overdue",$V401="Due today",AND($T401&gt;=7,NOT(OR($A401="Rejected",$A401="Offer",$A401="Withdrawn")))),"Yes","No"))</x:f>
      </x:c>
      <x:c r="X401" s="31" t="str">
        <x:f t="shared" si="41">IF($C401="","",IF(OR($A401="Rejected",$A401="Offer",$A401="Withdrawn"),"Closed","Open"))</x:f>
      </x:c>
    </x:row>
    <x:row r="402" ht="19.5" customHeight="1">
      <x:c r="A402" s="31"/>
      <x:c r="B402" s="31"/>
      <x:c r="C402" s="31"/>
      <x:c r="D402" s="31"/>
      <x:c r="E402" s="31"/>
      <x:c r="F402" s="31"/>
      <x:c r="G402" s="31"/>
      <x:c r="H402" s="31"/>
      <x:c r="I402" s="31"/>
      <x:c r="J402" s="35"/>
      <x:c r="K402" s="35"/>
      <x:c r="L402" s="35" t="str">
        <x:f t="shared" si="36">IF($C402="","",IF(OR($A402="Rejected",$A402="Offer",$A402="Withdrawn"),"",IF($J402="","",$J402+7)))</x:f>
      </x:c>
      <x:c r="M402" s="31"/>
      <x:c r="N402" s="31"/>
      <x:c r="O402" s="31"/>
      <x:c r="P402" s="31"/>
      <x:c r="Q402" s="34"/>
      <x:c r="R402" s="31"/>
      <x:c r="S402" s="31"/>
      <x:c r="T402" s="36" t="str">
        <x:f t="shared" ca="1" si="37">IF($C402="","",IF($K402="","",TODAY()-$K402))</x:f>
      </x:c>
      <x:c r="U402" s="36" t="str">
        <x:f t="shared" ca="1" si="38">IF($C402="","",IF($J402="","",TODAY()-$J402))</x:f>
      </x:c>
      <x:c r="V402" s="31" t="str">
        <x:f t="shared" ca="1" si="39">IF($C402="","",IF($L402="","No follow-up set",IF($L402&lt;TODAY(),"Overdue",IF($L402=TODAY(),"Due today",IF($L402&lt;=TODAY()+7,"Due soon","Scheduled")))))</x:f>
      </x:c>
      <x:c r="W402" s="31" t="str">
        <x:f t="shared" si="40">IF($C402="","",IF(OR($V402="Overdue",$V402="Due today",AND($T402&gt;=7,NOT(OR($A402="Rejected",$A402="Offer",$A402="Withdrawn")))),"Yes","No"))</x:f>
      </x:c>
      <x:c r="X402" s="31" t="str">
        <x:f t="shared" si="41">IF($C402="","",IF(OR($A402="Rejected",$A402="Offer",$A402="Withdrawn"),"Closed","Open"))</x:f>
      </x:c>
    </x:row>
    <x:row r="403" ht="19.5" customHeight="1">
      <x:c r="A403" s="31"/>
      <x:c r="B403" s="31"/>
      <x:c r="C403" s="31"/>
      <x:c r="D403" s="31"/>
      <x:c r="E403" s="31"/>
      <x:c r="F403" s="31"/>
      <x:c r="G403" s="31"/>
      <x:c r="H403" s="31"/>
      <x:c r="I403" s="31"/>
      <x:c r="J403" s="35"/>
      <x:c r="K403" s="35"/>
      <x:c r="L403" s="35" t="str">
        <x:f t="shared" si="36">IF($C403="","",IF(OR($A403="Rejected",$A403="Offer",$A403="Withdrawn"),"",IF($J403="","",$J403+7)))</x:f>
      </x:c>
      <x:c r="M403" s="31"/>
      <x:c r="N403" s="31"/>
      <x:c r="O403" s="31"/>
      <x:c r="P403" s="31"/>
      <x:c r="Q403" s="34"/>
      <x:c r="R403" s="31"/>
      <x:c r="S403" s="31"/>
      <x:c r="T403" s="36" t="str">
        <x:f t="shared" ca="1" si="37">IF($C403="","",IF($K403="","",TODAY()-$K403))</x:f>
      </x:c>
      <x:c r="U403" s="36" t="str">
        <x:f t="shared" ca="1" si="38">IF($C403="","",IF($J403="","",TODAY()-$J403))</x:f>
      </x:c>
      <x:c r="V403" s="31" t="str">
        <x:f t="shared" ca="1" si="39">IF($C403="","",IF($L403="","No follow-up set",IF($L403&lt;TODAY(),"Overdue",IF($L403=TODAY(),"Due today",IF($L403&lt;=TODAY()+7,"Due soon","Scheduled")))))</x:f>
      </x:c>
      <x:c r="W403" s="31" t="str">
        <x:f t="shared" si="40">IF($C403="","",IF(OR($V403="Overdue",$V403="Due today",AND($T403&gt;=7,NOT(OR($A403="Rejected",$A403="Offer",$A403="Withdrawn")))),"Yes","No"))</x:f>
      </x:c>
      <x:c r="X403" s="31" t="str">
        <x:f t="shared" si="41">IF($C403="","",IF(OR($A403="Rejected",$A403="Offer",$A403="Withdrawn"),"Closed","Open"))</x:f>
      </x:c>
    </x:row>
    <x:row r="404" ht="19.5" customHeight="1">
      <x:c r="A404" s="31"/>
      <x:c r="B404" s="31"/>
      <x:c r="C404" s="31"/>
      <x:c r="D404" s="31"/>
      <x:c r="E404" s="31"/>
      <x:c r="F404" s="31"/>
      <x:c r="G404" s="31"/>
      <x:c r="H404" s="31"/>
      <x:c r="I404" s="31"/>
      <x:c r="J404" s="35"/>
      <x:c r="K404" s="35"/>
      <x:c r="L404" s="35" t="str">
        <x:f t="shared" si="36">IF($C404="","",IF(OR($A404="Rejected",$A404="Offer",$A404="Withdrawn"),"",IF($J404="","",$J404+7)))</x:f>
      </x:c>
      <x:c r="M404" s="31"/>
      <x:c r="N404" s="31"/>
      <x:c r="O404" s="31"/>
      <x:c r="P404" s="31"/>
      <x:c r="Q404" s="34"/>
      <x:c r="R404" s="31"/>
      <x:c r="S404" s="31"/>
      <x:c r="T404" s="36" t="str">
        <x:f t="shared" ca="1" si="37">IF($C404="","",IF($K404="","",TODAY()-$K404))</x:f>
      </x:c>
      <x:c r="U404" s="36" t="str">
        <x:f t="shared" ca="1" si="38">IF($C404="","",IF($J404="","",TODAY()-$J404))</x:f>
      </x:c>
      <x:c r="V404" s="31" t="str">
        <x:f t="shared" ca="1" si="39">IF($C404="","",IF($L404="","No follow-up set",IF($L404&lt;TODAY(),"Overdue",IF($L404=TODAY(),"Due today",IF($L404&lt;=TODAY()+7,"Due soon","Scheduled")))))</x:f>
      </x:c>
      <x:c r="W404" s="31" t="str">
        <x:f t="shared" si="40">IF($C404="","",IF(OR($V404="Overdue",$V404="Due today",AND($T404&gt;=7,NOT(OR($A404="Rejected",$A404="Offer",$A404="Withdrawn")))),"Yes","No"))</x:f>
      </x:c>
      <x:c r="X404" s="31" t="str">
        <x:f t="shared" si="41">IF($C404="","",IF(OR($A404="Rejected",$A404="Offer",$A404="Withdrawn"),"Closed","Open"))</x:f>
      </x:c>
    </x:row>
    <x:row r="405" ht="19.5" customHeight="1">
      <x:c r="A405" s="31"/>
      <x:c r="B405" s="31"/>
      <x:c r="C405" s="31"/>
      <x:c r="D405" s="31"/>
      <x:c r="E405" s="31"/>
      <x:c r="F405" s="31"/>
      <x:c r="G405" s="31"/>
      <x:c r="H405" s="31"/>
      <x:c r="I405" s="31"/>
      <x:c r="J405" s="35"/>
      <x:c r="K405" s="35"/>
      <x:c r="L405" s="35" t="str">
        <x:f t="shared" si="36">IF($C405="","",IF(OR($A405="Rejected",$A405="Offer",$A405="Withdrawn"),"",IF($J405="","",$J405+7)))</x:f>
      </x:c>
      <x:c r="M405" s="31"/>
      <x:c r="N405" s="31"/>
      <x:c r="O405" s="31"/>
      <x:c r="P405" s="31"/>
      <x:c r="Q405" s="34"/>
      <x:c r="R405" s="31"/>
      <x:c r="S405" s="31"/>
      <x:c r="T405" s="36" t="str">
        <x:f t="shared" ca="1" si="37">IF($C405="","",IF($K405="","",TODAY()-$K405))</x:f>
      </x:c>
      <x:c r="U405" s="36" t="str">
        <x:f t="shared" ca="1" si="38">IF($C405="","",IF($J405="","",TODAY()-$J405))</x:f>
      </x:c>
      <x:c r="V405" s="31" t="str">
        <x:f t="shared" ca="1" si="39">IF($C405="","",IF($L405="","No follow-up set",IF($L405&lt;TODAY(),"Overdue",IF($L405=TODAY(),"Due today",IF($L405&lt;=TODAY()+7,"Due soon","Scheduled")))))</x:f>
      </x:c>
      <x:c r="W405" s="31" t="str">
        <x:f t="shared" si="40">IF($C405="","",IF(OR($V405="Overdue",$V405="Due today",AND($T405&gt;=7,NOT(OR($A405="Rejected",$A405="Offer",$A405="Withdrawn")))),"Yes","No"))</x:f>
      </x:c>
      <x:c r="X405" s="31" t="str">
        <x:f t="shared" si="41">IF($C405="","",IF(OR($A405="Rejected",$A405="Offer",$A405="Withdrawn"),"Closed","Open"))</x:f>
      </x:c>
    </x:row>
    <x:row r="406" ht="19.5" customHeight="1">
      <x:c r="A406" s="31"/>
      <x:c r="B406" s="31"/>
      <x:c r="C406" s="31"/>
      <x:c r="D406" s="31"/>
      <x:c r="E406" s="31"/>
      <x:c r="F406" s="31"/>
      <x:c r="G406" s="31"/>
      <x:c r="H406" s="31"/>
      <x:c r="I406" s="31"/>
      <x:c r="J406" s="35"/>
      <x:c r="K406" s="35"/>
      <x:c r="L406" s="35" t="str">
        <x:f t="shared" si="36">IF($C406="","",IF(OR($A406="Rejected",$A406="Offer",$A406="Withdrawn"),"",IF($J406="","",$J406+7)))</x:f>
      </x:c>
      <x:c r="M406" s="31"/>
      <x:c r="N406" s="31"/>
      <x:c r="O406" s="31"/>
      <x:c r="P406" s="31"/>
      <x:c r="Q406" s="34"/>
      <x:c r="R406" s="31"/>
      <x:c r="S406" s="31"/>
      <x:c r="T406" s="36" t="str">
        <x:f t="shared" ca="1" si="37">IF($C406="","",IF($K406="","",TODAY()-$K406))</x:f>
      </x:c>
      <x:c r="U406" s="36" t="str">
        <x:f t="shared" ca="1" si="38">IF($C406="","",IF($J406="","",TODAY()-$J406))</x:f>
      </x:c>
      <x:c r="V406" s="31" t="str">
        <x:f t="shared" ca="1" si="39">IF($C406="","",IF($L406="","No follow-up set",IF($L406&lt;TODAY(),"Overdue",IF($L406=TODAY(),"Due today",IF($L406&lt;=TODAY()+7,"Due soon","Scheduled")))))</x:f>
      </x:c>
      <x:c r="W406" s="31" t="str">
        <x:f t="shared" si="40">IF($C406="","",IF(OR($V406="Overdue",$V406="Due today",AND($T406&gt;=7,NOT(OR($A406="Rejected",$A406="Offer",$A406="Withdrawn")))),"Yes","No"))</x:f>
      </x:c>
      <x:c r="X406" s="31" t="str">
        <x:f t="shared" si="41">IF($C406="","",IF(OR($A406="Rejected",$A406="Offer",$A406="Withdrawn"),"Closed","Open"))</x:f>
      </x:c>
    </x:row>
    <x:row r="407" ht="19.5" customHeight="1">
      <x:c r="A407" s="31"/>
      <x:c r="B407" s="31"/>
      <x:c r="C407" s="31"/>
      <x:c r="D407" s="31"/>
      <x:c r="E407" s="31"/>
      <x:c r="F407" s="31"/>
      <x:c r="G407" s="31"/>
      <x:c r="H407" s="31"/>
      <x:c r="I407" s="31"/>
      <x:c r="J407" s="35"/>
      <x:c r="K407" s="35"/>
      <x:c r="L407" s="35" t="str">
        <x:f t="shared" si="36">IF($C407="","",IF(OR($A407="Rejected",$A407="Offer",$A407="Withdrawn"),"",IF($J407="","",$J407+7)))</x:f>
      </x:c>
      <x:c r="M407" s="31"/>
      <x:c r="N407" s="31"/>
      <x:c r="O407" s="31"/>
      <x:c r="P407" s="31"/>
      <x:c r="Q407" s="34"/>
      <x:c r="R407" s="31"/>
      <x:c r="S407" s="31"/>
      <x:c r="T407" s="36" t="str">
        <x:f t="shared" ca="1" si="37">IF($C407="","",IF($K407="","",TODAY()-$K407))</x:f>
      </x:c>
      <x:c r="U407" s="36" t="str">
        <x:f t="shared" ca="1" si="38">IF($C407="","",IF($J407="","",TODAY()-$J407))</x:f>
      </x:c>
      <x:c r="V407" s="31" t="str">
        <x:f t="shared" ca="1" si="39">IF($C407="","",IF($L407="","No follow-up set",IF($L407&lt;TODAY(),"Overdue",IF($L407=TODAY(),"Due today",IF($L407&lt;=TODAY()+7,"Due soon","Scheduled")))))</x:f>
      </x:c>
      <x:c r="W407" s="31" t="str">
        <x:f t="shared" si="40">IF($C407="","",IF(OR($V407="Overdue",$V407="Due today",AND($T407&gt;=7,NOT(OR($A407="Rejected",$A407="Offer",$A407="Withdrawn")))),"Yes","No"))</x:f>
      </x:c>
      <x:c r="X407" s="31" t="str">
        <x:f t="shared" si="41">IF($C407="","",IF(OR($A407="Rejected",$A407="Offer",$A407="Withdrawn"),"Closed","Open"))</x:f>
      </x:c>
    </x:row>
    <x:row r="408" ht="19.5" customHeight="1">
      <x:c r="A408" s="31"/>
      <x:c r="B408" s="31"/>
      <x:c r="C408" s="31"/>
      <x:c r="D408" s="31"/>
      <x:c r="E408" s="31"/>
      <x:c r="F408" s="31"/>
      <x:c r="G408" s="31"/>
      <x:c r="H408" s="31"/>
      <x:c r="I408" s="31"/>
      <x:c r="J408" s="35"/>
      <x:c r="K408" s="35"/>
      <x:c r="L408" s="35" t="str">
        <x:f t="shared" si="36">IF($C408="","",IF(OR($A408="Rejected",$A408="Offer",$A408="Withdrawn"),"",IF($J408="","",$J408+7)))</x:f>
      </x:c>
      <x:c r="M408" s="31"/>
      <x:c r="N408" s="31"/>
      <x:c r="O408" s="31"/>
      <x:c r="P408" s="31"/>
      <x:c r="Q408" s="34"/>
      <x:c r="R408" s="31"/>
      <x:c r="S408" s="31"/>
      <x:c r="T408" s="36" t="str">
        <x:f t="shared" ca="1" si="37">IF($C408="","",IF($K408="","",TODAY()-$K408))</x:f>
      </x:c>
      <x:c r="U408" s="36" t="str">
        <x:f t="shared" ca="1" si="38">IF($C408="","",IF($J408="","",TODAY()-$J408))</x:f>
      </x:c>
      <x:c r="V408" s="31" t="str">
        <x:f t="shared" ca="1" si="39">IF($C408="","",IF($L408="","No follow-up set",IF($L408&lt;TODAY(),"Overdue",IF($L408=TODAY(),"Due today",IF($L408&lt;=TODAY()+7,"Due soon","Scheduled")))))</x:f>
      </x:c>
      <x:c r="W408" s="31" t="str">
        <x:f t="shared" si="40">IF($C408="","",IF(OR($V408="Overdue",$V408="Due today",AND($T408&gt;=7,NOT(OR($A408="Rejected",$A408="Offer",$A408="Withdrawn")))),"Yes","No"))</x:f>
      </x:c>
      <x:c r="X408" s="31" t="str">
        <x:f t="shared" si="41">IF($C408="","",IF(OR($A408="Rejected",$A408="Offer",$A408="Withdrawn"),"Closed","Open"))</x:f>
      </x:c>
    </x:row>
    <x:row r="409" ht="19.5" customHeight="1">
      <x:c r="A409" s="31"/>
      <x:c r="B409" s="31"/>
      <x:c r="C409" s="31"/>
      <x:c r="D409" s="31"/>
      <x:c r="E409" s="31"/>
      <x:c r="F409" s="31"/>
      <x:c r="G409" s="31"/>
      <x:c r="H409" s="31"/>
      <x:c r="I409" s="31"/>
      <x:c r="J409" s="35"/>
      <x:c r="K409" s="35"/>
      <x:c r="L409" s="35" t="str">
        <x:f t="shared" si="36">IF($C409="","",IF(OR($A409="Rejected",$A409="Offer",$A409="Withdrawn"),"",IF($J409="","",$J409+7)))</x:f>
      </x:c>
      <x:c r="M409" s="31"/>
      <x:c r="N409" s="31"/>
      <x:c r="O409" s="31"/>
      <x:c r="P409" s="31"/>
      <x:c r="Q409" s="34"/>
      <x:c r="R409" s="31"/>
      <x:c r="S409" s="31"/>
      <x:c r="T409" s="36" t="str">
        <x:f t="shared" ca="1" si="37">IF($C409="","",IF($K409="","",TODAY()-$K409))</x:f>
      </x:c>
      <x:c r="U409" s="36" t="str">
        <x:f t="shared" ca="1" si="38">IF($C409="","",IF($J409="","",TODAY()-$J409))</x:f>
      </x:c>
      <x:c r="V409" s="31" t="str">
        <x:f t="shared" ca="1" si="39">IF($C409="","",IF($L409="","No follow-up set",IF($L409&lt;TODAY(),"Overdue",IF($L409=TODAY(),"Due today",IF($L409&lt;=TODAY()+7,"Due soon","Scheduled")))))</x:f>
      </x:c>
      <x:c r="W409" s="31" t="str">
        <x:f t="shared" si="40">IF($C409="","",IF(OR($V409="Overdue",$V409="Due today",AND($T409&gt;=7,NOT(OR($A409="Rejected",$A409="Offer",$A409="Withdrawn")))),"Yes","No"))</x:f>
      </x:c>
      <x:c r="X409" s="31" t="str">
        <x:f t="shared" si="41">IF($C409="","",IF(OR($A409="Rejected",$A409="Offer",$A409="Withdrawn"),"Closed","Open"))</x:f>
      </x:c>
    </x:row>
    <x:row r="410" ht="19.5" customHeight="1">
      <x:c r="A410" s="31"/>
      <x:c r="B410" s="31"/>
      <x:c r="C410" s="31"/>
      <x:c r="D410" s="31"/>
      <x:c r="E410" s="31"/>
      <x:c r="F410" s="31"/>
      <x:c r="G410" s="31"/>
      <x:c r="H410" s="31"/>
      <x:c r="I410" s="31"/>
      <x:c r="J410" s="35"/>
      <x:c r="K410" s="35"/>
      <x:c r="L410" s="35" t="str">
        <x:f t="shared" si="36">IF($C410="","",IF(OR($A410="Rejected",$A410="Offer",$A410="Withdrawn"),"",IF($J410="","",$J410+7)))</x:f>
      </x:c>
      <x:c r="M410" s="31"/>
      <x:c r="N410" s="31"/>
      <x:c r="O410" s="31"/>
      <x:c r="P410" s="31"/>
      <x:c r="Q410" s="34"/>
      <x:c r="R410" s="31"/>
      <x:c r="S410" s="31"/>
      <x:c r="T410" s="36" t="str">
        <x:f t="shared" ca="1" si="37">IF($C410="","",IF($K410="","",TODAY()-$K410))</x:f>
      </x:c>
      <x:c r="U410" s="36" t="str">
        <x:f t="shared" ca="1" si="38">IF($C410="","",IF($J410="","",TODAY()-$J410))</x:f>
      </x:c>
      <x:c r="V410" s="31" t="str">
        <x:f t="shared" ca="1" si="39">IF($C410="","",IF($L410="","No follow-up set",IF($L410&lt;TODAY(),"Overdue",IF($L410=TODAY(),"Due today",IF($L410&lt;=TODAY()+7,"Due soon","Scheduled")))))</x:f>
      </x:c>
      <x:c r="W410" s="31" t="str">
        <x:f t="shared" si="40">IF($C410="","",IF(OR($V410="Overdue",$V410="Due today",AND($T410&gt;=7,NOT(OR($A410="Rejected",$A410="Offer",$A410="Withdrawn")))),"Yes","No"))</x:f>
      </x:c>
      <x:c r="X410" s="31" t="str">
        <x:f t="shared" si="41">IF($C410="","",IF(OR($A410="Rejected",$A410="Offer",$A410="Withdrawn"),"Closed","Open"))</x:f>
      </x:c>
    </x:row>
    <x:row r="411" ht="19.5" customHeight="1">
      <x:c r="A411" s="31"/>
      <x:c r="B411" s="31"/>
      <x:c r="C411" s="31"/>
      <x:c r="D411" s="31"/>
      <x:c r="E411" s="31"/>
      <x:c r="F411" s="31"/>
      <x:c r="G411" s="31"/>
      <x:c r="H411" s="31"/>
      <x:c r="I411" s="31"/>
      <x:c r="J411" s="35"/>
      <x:c r="K411" s="35"/>
      <x:c r="L411" s="35" t="str">
        <x:f t="shared" si="36">IF($C411="","",IF(OR($A411="Rejected",$A411="Offer",$A411="Withdrawn"),"",IF($J411="","",$J411+7)))</x:f>
      </x:c>
      <x:c r="M411" s="31"/>
      <x:c r="N411" s="31"/>
      <x:c r="O411" s="31"/>
      <x:c r="P411" s="31"/>
      <x:c r="Q411" s="34"/>
      <x:c r="R411" s="31"/>
      <x:c r="S411" s="31"/>
      <x:c r="T411" s="36" t="str">
        <x:f t="shared" ca="1" si="37">IF($C411="","",IF($K411="","",TODAY()-$K411))</x:f>
      </x:c>
      <x:c r="U411" s="36" t="str">
        <x:f t="shared" ca="1" si="38">IF($C411="","",IF($J411="","",TODAY()-$J411))</x:f>
      </x:c>
      <x:c r="V411" s="31" t="str">
        <x:f t="shared" ca="1" si="39">IF($C411="","",IF($L411="","No follow-up set",IF($L411&lt;TODAY(),"Overdue",IF($L411=TODAY(),"Due today",IF($L411&lt;=TODAY()+7,"Due soon","Scheduled")))))</x:f>
      </x:c>
      <x:c r="W411" s="31" t="str">
        <x:f t="shared" si="40">IF($C411="","",IF(OR($V411="Overdue",$V411="Due today",AND($T411&gt;=7,NOT(OR($A411="Rejected",$A411="Offer",$A411="Withdrawn")))),"Yes","No"))</x:f>
      </x:c>
      <x:c r="X411" s="31" t="str">
        <x:f t="shared" si="41">IF($C411="","",IF(OR($A411="Rejected",$A411="Offer",$A411="Withdrawn"),"Closed","Open"))</x:f>
      </x:c>
    </x:row>
    <x:row r="412" ht="19.5" customHeight="1">
      <x:c r="A412" s="31"/>
      <x:c r="B412" s="31"/>
      <x:c r="C412" s="31"/>
      <x:c r="D412" s="31"/>
      <x:c r="E412" s="31"/>
      <x:c r="F412" s="31"/>
      <x:c r="G412" s="31"/>
      <x:c r="H412" s="31"/>
      <x:c r="I412" s="31"/>
      <x:c r="J412" s="35"/>
      <x:c r="K412" s="35"/>
      <x:c r="L412" s="35" t="str">
        <x:f t="shared" si="36">IF($C412="","",IF(OR($A412="Rejected",$A412="Offer",$A412="Withdrawn"),"",IF($J412="","",$J412+7)))</x:f>
      </x:c>
      <x:c r="M412" s="31"/>
      <x:c r="N412" s="31"/>
      <x:c r="O412" s="31"/>
      <x:c r="P412" s="31"/>
      <x:c r="Q412" s="34"/>
      <x:c r="R412" s="31"/>
      <x:c r="S412" s="31"/>
      <x:c r="T412" s="36" t="str">
        <x:f t="shared" ca="1" si="37">IF($C412="","",IF($K412="","",TODAY()-$K412))</x:f>
      </x:c>
      <x:c r="U412" s="36" t="str">
        <x:f t="shared" ca="1" si="38">IF($C412="","",IF($J412="","",TODAY()-$J412))</x:f>
      </x:c>
      <x:c r="V412" s="31" t="str">
        <x:f t="shared" ca="1" si="39">IF($C412="","",IF($L412="","No follow-up set",IF($L412&lt;TODAY(),"Overdue",IF($L412=TODAY(),"Due today",IF($L412&lt;=TODAY()+7,"Due soon","Scheduled")))))</x:f>
      </x:c>
      <x:c r="W412" s="31" t="str">
        <x:f t="shared" si="40">IF($C412="","",IF(OR($V412="Overdue",$V412="Due today",AND($T412&gt;=7,NOT(OR($A412="Rejected",$A412="Offer",$A412="Withdrawn")))),"Yes","No"))</x:f>
      </x:c>
      <x:c r="X412" s="31" t="str">
        <x:f t="shared" si="41">IF($C412="","",IF(OR($A412="Rejected",$A412="Offer",$A412="Withdrawn"),"Closed","Open"))</x:f>
      </x:c>
    </x:row>
    <x:row r="413" ht="19.5" customHeight="1">
      <x:c r="A413" s="31"/>
      <x:c r="B413" s="31"/>
      <x:c r="C413" s="31"/>
      <x:c r="D413" s="31"/>
      <x:c r="E413" s="31"/>
      <x:c r="F413" s="31"/>
      <x:c r="G413" s="31"/>
      <x:c r="H413" s="31"/>
      <x:c r="I413" s="31"/>
      <x:c r="J413" s="35"/>
      <x:c r="K413" s="35"/>
      <x:c r="L413" s="35" t="str">
        <x:f t="shared" si="36">IF($C413="","",IF(OR($A413="Rejected",$A413="Offer",$A413="Withdrawn"),"",IF($J413="","",$J413+7)))</x:f>
      </x:c>
      <x:c r="M413" s="31"/>
      <x:c r="N413" s="31"/>
      <x:c r="O413" s="31"/>
      <x:c r="P413" s="31"/>
      <x:c r="Q413" s="34"/>
      <x:c r="R413" s="31"/>
      <x:c r="S413" s="31"/>
      <x:c r="T413" s="36" t="str">
        <x:f t="shared" ca="1" si="37">IF($C413="","",IF($K413="","",TODAY()-$K413))</x:f>
      </x:c>
      <x:c r="U413" s="36" t="str">
        <x:f t="shared" ca="1" si="38">IF($C413="","",IF($J413="","",TODAY()-$J413))</x:f>
      </x:c>
      <x:c r="V413" s="31" t="str">
        <x:f t="shared" ca="1" si="39">IF($C413="","",IF($L413="","No follow-up set",IF($L413&lt;TODAY(),"Overdue",IF($L413=TODAY(),"Due today",IF($L413&lt;=TODAY()+7,"Due soon","Scheduled")))))</x:f>
      </x:c>
      <x:c r="W413" s="31" t="str">
        <x:f t="shared" si="40">IF($C413="","",IF(OR($V413="Overdue",$V413="Due today",AND($T413&gt;=7,NOT(OR($A413="Rejected",$A413="Offer",$A413="Withdrawn")))),"Yes","No"))</x:f>
      </x:c>
      <x:c r="X413" s="31" t="str">
        <x:f t="shared" si="41">IF($C413="","",IF(OR($A413="Rejected",$A413="Offer",$A413="Withdrawn"),"Closed","Open"))</x:f>
      </x:c>
    </x:row>
    <x:row r="414" ht="19.5" customHeight="1">
      <x:c r="A414" s="31"/>
      <x:c r="B414" s="31"/>
      <x:c r="C414" s="31"/>
      <x:c r="D414" s="31"/>
      <x:c r="E414" s="31"/>
      <x:c r="F414" s="31"/>
      <x:c r="G414" s="31"/>
      <x:c r="H414" s="31"/>
      <x:c r="I414" s="31"/>
      <x:c r="J414" s="35"/>
      <x:c r="K414" s="35"/>
      <x:c r="L414" s="35" t="str">
        <x:f t="shared" si="36">IF($C414="","",IF(OR($A414="Rejected",$A414="Offer",$A414="Withdrawn"),"",IF($J414="","",$J414+7)))</x:f>
      </x:c>
      <x:c r="M414" s="31"/>
      <x:c r="N414" s="31"/>
      <x:c r="O414" s="31"/>
      <x:c r="P414" s="31"/>
      <x:c r="Q414" s="34"/>
      <x:c r="R414" s="31"/>
      <x:c r="S414" s="31"/>
      <x:c r="T414" s="36" t="str">
        <x:f t="shared" ca="1" si="37">IF($C414="","",IF($K414="","",TODAY()-$K414))</x:f>
      </x:c>
      <x:c r="U414" s="36" t="str">
        <x:f t="shared" ca="1" si="38">IF($C414="","",IF($J414="","",TODAY()-$J414))</x:f>
      </x:c>
      <x:c r="V414" s="31" t="str">
        <x:f t="shared" ca="1" si="39">IF($C414="","",IF($L414="","No follow-up set",IF($L414&lt;TODAY(),"Overdue",IF($L414=TODAY(),"Due today",IF($L414&lt;=TODAY()+7,"Due soon","Scheduled")))))</x:f>
      </x:c>
      <x:c r="W414" s="31" t="str">
        <x:f t="shared" si="40">IF($C414="","",IF(OR($V414="Overdue",$V414="Due today",AND($T414&gt;=7,NOT(OR($A414="Rejected",$A414="Offer",$A414="Withdrawn")))),"Yes","No"))</x:f>
      </x:c>
      <x:c r="X414" s="31" t="str">
        <x:f t="shared" si="41">IF($C414="","",IF(OR($A414="Rejected",$A414="Offer",$A414="Withdrawn"),"Closed","Open"))</x:f>
      </x:c>
    </x:row>
    <x:row r="415" ht="19.5" customHeight="1">
      <x:c r="A415" s="31"/>
      <x:c r="B415" s="31"/>
      <x:c r="C415" s="31"/>
      <x:c r="D415" s="31"/>
      <x:c r="E415" s="31"/>
      <x:c r="F415" s="31"/>
      <x:c r="G415" s="31"/>
      <x:c r="H415" s="31"/>
      <x:c r="I415" s="31"/>
      <x:c r="J415" s="35"/>
      <x:c r="K415" s="35"/>
      <x:c r="L415" s="35" t="str">
        <x:f t="shared" si="36">IF($C415="","",IF(OR($A415="Rejected",$A415="Offer",$A415="Withdrawn"),"",IF($J415="","",$J415+7)))</x:f>
      </x:c>
      <x:c r="M415" s="31"/>
      <x:c r="N415" s="31"/>
      <x:c r="O415" s="31"/>
      <x:c r="P415" s="31"/>
      <x:c r="Q415" s="34"/>
      <x:c r="R415" s="31"/>
      <x:c r="S415" s="31"/>
      <x:c r="T415" s="36" t="str">
        <x:f t="shared" ca="1" si="37">IF($C415="","",IF($K415="","",TODAY()-$K415))</x:f>
      </x:c>
      <x:c r="U415" s="36" t="str">
        <x:f t="shared" ca="1" si="38">IF($C415="","",IF($J415="","",TODAY()-$J415))</x:f>
      </x:c>
      <x:c r="V415" s="31" t="str">
        <x:f t="shared" ca="1" si="39">IF($C415="","",IF($L415="","No follow-up set",IF($L415&lt;TODAY(),"Overdue",IF($L415=TODAY(),"Due today",IF($L415&lt;=TODAY()+7,"Due soon","Scheduled")))))</x:f>
      </x:c>
      <x:c r="W415" s="31" t="str">
        <x:f t="shared" si="40">IF($C415="","",IF(OR($V415="Overdue",$V415="Due today",AND($T415&gt;=7,NOT(OR($A415="Rejected",$A415="Offer",$A415="Withdrawn")))),"Yes","No"))</x:f>
      </x:c>
      <x:c r="X415" s="31" t="str">
        <x:f t="shared" si="41">IF($C415="","",IF(OR($A415="Rejected",$A415="Offer",$A415="Withdrawn"),"Closed","Open"))</x:f>
      </x:c>
    </x:row>
    <x:row r="416" ht="19.5" customHeight="1">
      <x:c r="A416" s="31"/>
      <x:c r="B416" s="31"/>
      <x:c r="C416" s="31"/>
      <x:c r="D416" s="31"/>
      <x:c r="E416" s="31"/>
      <x:c r="F416" s="31"/>
      <x:c r="G416" s="31"/>
      <x:c r="H416" s="31"/>
      <x:c r="I416" s="31"/>
      <x:c r="J416" s="35"/>
      <x:c r="K416" s="35"/>
      <x:c r="L416" s="35" t="str">
        <x:f t="shared" si="36">IF($C416="","",IF(OR($A416="Rejected",$A416="Offer",$A416="Withdrawn"),"",IF($J416="","",$J416+7)))</x:f>
      </x:c>
      <x:c r="M416" s="31"/>
      <x:c r="N416" s="31"/>
      <x:c r="O416" s="31"/>
      <x:c r="P416" s="31"/>
      <x:c r="Q416" s="34"/>
      <x:c r="R416" s="31"/>
      <x:c r="S416" s="31"/>
      <x:c r="T416" s="36" t="str">
        <x:f t="shared" ca="1" si="37">IF($C416="","",IF($K416="","",TODAY()-$K416))</x:f>
      </x:c>
      <x:c r="U416" s="36" t="str">
        <x:f t="shared" ca="1" si="38">IF($C416="","",IF($J416="","",TODAY()-$J416))</x:f>
      </x:c>
      <x:c r="V416" s="31" t="str">
        <x:f t="shared" ca="1" si="39">IF($C416="","",IF($L416="","No follow-up set",IF($L416&lt;TODAY(),"Overdue",IF($L416=TODAY(),"Due today",IF($L416&lt;=TODAY()+7,"Due soon","Scheduled")))))</x:f>
      </x:c>
      <x:c r="W416" s="31" t="str">
        <x:f t="shared" si="40">IF($C416="","",IF(OR($V416="Overdue",$V416="Due today",AND($T416&gt;=7,NOT(OR($A416="Rejected",$A416="Offer",$A416="Withdrawn")))),"Yes","No"))</x:f>
      </x:c>
      <x:c r="X416" s="31" t="str">
        <x:f t="shared" si="41">IF($C416="","",IF(OR($A416="Rejected",$A416="Offer",$A416="Withdrawn"),"Closed","Open"))</x:f>
      </x:c>
    </x:row>
    <x:row r="417" ht="19.5" customHeight="1">
      <x:c r="A417" s="31"/>
      <x:c r="B417" s="31"/>
      <x:c r="C417" s="31"/>
      <x:c r="D417" s="31"/>
      <x:c r="E417" s="31"/>
      <x:c r="F417" s="31"/>
      <x:c r="G417" s="31"/>
      <x:c r="H417" s="31"/>
      <x:c r="I417" s="31"/>
      <x:c r="J417" s="35"/>
      <x:c r="K417" s="35"/>
      <x:c r="L417" s="35" t="str">
        <x:f t="shared" si="36">IF($C417="","",IF(OR($A417="Rejected",$A417="Offer",$A417="Withdrawn"),"",IF($J417="","",$J417+7)))</x:f>
      </x:c>
      <x:c r="M417" s="31"/>
      <x:c r="N417" s="31"/>
      <x:c r="O417" s="31"/>
      <x:c r="P417" s="31"/>
      <x:c r="Q417" s="34"/>
      <x:c r="R417" s="31"/>
      <x:c r="S417" s="31"/>
      <x:c r="T417" s="36" t="str">
        <x:f t="shared" ca="1" si="37">IF($C417="","",IF($K417="","",TODAY()-$K417))</x:f>
      </x:c>
      <x:c r="U417" s="36" t="str">
        <x:f t="shared" ca="1" si="38">IF($C417="","",IF($J417="","",TODAY()-$J417))</x:f>
      </x:c>
      <x:c r="V417" s="31" t="str">
        <x:f t="shared" ca="1" si="39">IF($C417="","",IF($L417="","No follow-up set",IF($L417&lt;TODAY(),"Overdue",IF($L417=TODAY(),"Due today",IF($L417&lt;=TODAY()+7,"Due soon","Scheduled")))))</x:f>
      </x:c>
      <x:c r="W417" s="31" t="str">
        <x:f t="shared" si="40">IF($C417="","",IF(OR($V417="Overdue",$V417="Due today",AND($T417&gt;=7,NOT(OR($A417="Rejected",$A417="Offer",$A417="Withdrawn")))),"Yes","No"))</x:f>
      </x:c>
      <x:c r="X417" s="31" t="str">
        <x:f t="shared" si="41">IF($C417="","",IF(OR($A417="Rejected",$A417="Offer",$A417="Withdrawn"),"Closed","Open"))</x:f>
      </x:c>
    </x:row>
    <x:row r="418" ht="19.5" customHeight="1">
      <x:c r="A418" s="31"/>
      <x:c r="B418" s="31"/>
      <x:c r="C418" s="31"/>
      <x:c r="D418" s="31"/>
      <x:c r="E418" s="31"/>
      <x:c r="F418" s="31"/>
      <x:c r="G418" s="31"/>
      <x:c r="H418" s="31"/>
      <x:c r="I418" s="31"/>
      <x:c r="J418" s="35"/>
      <x:c r="K418" s="35"/>
      <x:c r="L418" s="35" t="str">
        <x:f t="shared" si="36">IF($C418="","",IF(OR($A418="Rejected",$A418="Offer",$A418="Withdrawn"),"",IF($J418="","",$J418+7)))</x:f>
      </x:c>
      <x:c r="M418" s="31"/>
      <x:c r="N418" s="31"/>
      <x:c r="O418" s="31"/>
      <x:c r="P418" s="31"/>
      <x:c r="Q418" s="34"/>
      <x:c r="R418" s="31"/>
      <x:c r="S418" s="31"/>
      <x:c r="T418" s="36" t="str">
        <x:f t="shared" ca="1" si="37">IF($C418="","",IF($K418="","",TODAY()-$K418))</x:f>
      </x:c>
      <x:c r="U418" s="36" t="str">
        <x:f t="shared" ca="1" si="38">IF($C418="","",IF($J418="","",TODAY()-$J418))</x:f>
      </x:c>
      <x:c r="V418" s="31" t="str">
        <x:f t="shared" ca="1" si="39">IF($C418="","",IF($L418="","No follow-up set",IF($L418&lt;TODAY(),"Overdue",IF($L418=TODAY(),"Due today",IF($L418&lt;=TODAY()+7,"Due soon","Scheduled")))))</x:f>
      </x:c>
      <x:c r="W418" s="31" t="str">
        <x:f t="shared" si="40">IF($C418="","",IF(OR($V418="Overdue",$V418="Due today",AND($T418&gt;=7,NOT(OR($A418="Rejected",$A418="Offer",$A418="Withdrawn")))),"Yes","No"))</x:f>
      </x:c>
      <x:c r="X418" s="31" t="str">
        <x:f t="shared" si="41">IF($C418="","",IF(OR($A418="Rejected",$A418="Offer",$A418="Withdrawn"),"Closed","Open"))</x:f>
      </x:c>
    </x:row>
    <x:row r="419" ht="19.5" customHeight="1">
      <x:c r="A419" s="31"/>
      <x:c r="B419" s="31"/>
      <x:c r="C419" s="31"/>
      <x:c r="D419" s="31"/>
      <x:c r="E419" s="31"/>
      <x:c r="F419" s="31"/>
      <x:c r="G419" s="31"/>
      <x:c r="H419" s="31"/>
      <x:c r="I419" s="31"/>
      <x:c r="J419" s="35"/>
      <x:c r="K419" s="35"/>
      <x:c r="L419" s="35" t="str">
        <x:f t="shared" si="36">IF($C419="","",IF(OR($A419="Rejected",$A419="Offer",$A419="Withdrawn"),"",IF($J419="","",$J419+7)))</x:f>
      </x:c>
      <x:c r="M419" s="31"/>
      <x:c r="N419" s="31"/>
      <x:c r="O419" s="31"/>
      <x:c r="P419" s="31"/>
      <x:c r="Q419" s="34"/>
      <x:c r="R419" s="31"/>
      <x:c r="S419" s="31"/>
      <x:c r="T419" s="36" t="str">
        <x:f t="shared" ca="1" si="37">IF($C419="","",IF($K419="","",TODAY()-$K419))</x:f>
      </x:c>
      <x:c r="U419" s="36" t="str">
        <x:f t="shared" ca="1" si="38">IF($C419="","",IF($J419="","",TODAY()-$J419))</x:f>
      </x:c>
      <x:c r="V419" s="31" t="str">
        <x:f t="shared" ca="1" si="39">IF($C419="","",IF($L419="","No follow-up set",IF($L419&lt;TODAY(),"Overdue",IF($L419=TODAY(),"Due today",IF($L419&lt;=TODAY()+7,"Due soon","Scheduled")))))</x:f>
      </x:c>
      <x:c r="W419" s="31" t="str">
        <x:f t="shared" si="40">IF($C419="","",IF(OR($V419="Overdue",$V419="Due today",AND($T419&gt;=7,NOT(OR($A419="Rejected",$A419="Offer",$A419="Withdrawn")))),"Yes","No"))</x:f>
      </x:c>
      <x:c r="X419" s="31" t="str">
        <x:f t="shared" si="41">IF($C419="","",IF(OR($A419="Rejected",$A419="Offer",$A419="Withdrawn"),"Closed","Open"))</x:f>
      </x:c>
    </x:row>
    <x:row r="420" ht="19.5" customHeight="1">
      <x:c r="A420" s="31"/>
      <x:c r="B420" s="31"/>
      <x:c r="C420" s="31"/>
      <x:c r="D420" s="31"/>
      <x:c r="E420" s="31"/>
      <x:c r="F420" s="31"/>
      <x:c r="G420" s="31"/>
      <x:c r="H420" s="31"/>
      <x:c r="I420" s="31"/>
      <x:c r="J420" s="35"/>
      <x:c r="K420" s="35"/>
      <x:c r="L420" s="35" t="str">
        <x:f t="shared" si="36">IF($C420="","",IF(OR($A420="Rejected",$A420="Offer",$A420="Withdrawn"),"",IF($J420="","",$J420+7)))</x:f>
      </x:c>
      <x:c r="M420" s="31"/>
      <x:c r="N420" s="31"/>
      <x:c r="O420" s="31"/>
      <x:c r="P420" s="31"/>
      <x:c r="Q420" s="34"/>
      <x:c r="R420" s="31"/>
      <x:c r="S420" s="31"/>
      <x:c r="T420" s="36" t="str">
        <x:f t="shared" ca="1" si="37">IF($C420="","",IF($K420="","",TODAY()-$K420))</x:f>
      </x:c>
      <x:c r="U420" s="36" t="str">
        <x:f t="shared" ca="1" si="38">IF($C420="","",IF($J420="","",TODAY()-$J420))</x:f>
      </x:c>
      <x:c r="V420" s="31" t="str">
        <x:f t="shared" ca="1" si="39">IF($C420="","",IF($L420="","No follow-up set",IF($L420&lt;TODAY(),"Overdue",IF($L420=TODAY(),"Due today",IF($L420&lt;=TODAY()+7,"Due soon","Scheduled")))))</x:f>
      </x:c>
      <x:c r="W420" s="31" t="str">
        <x:f t="shared" si="40">IF($C420="","",IF(OR($V420="Overdue",$V420="Due today",AND($T420&gt;=7,NOT(OR($A420="Rejected",$A420="Offer",$A420="Withdrawn")))),"Yes","No"))</x:f>
      </x:c>
      <x:c r="X420" s="31" t="str">
        <x:f t="shared" si="41">IF($C420="","",IF(OR($A420="Rejected",$A420="Offer",$A420="Withdrawn"),"Closed","Open"))</x:f>
      </x:c>
    </x:row>
    <x:row r="421" ht="19.5" customHeight="1">
      <x:c r="A421" s="31"/>
      <x:c r="B421" s="31"/>
      <x:c r="C421" s="31"/>
      <x:c r="D421" s="31"/>
      <x:c r="E421" s="31"/>
      <x:c r="F421" s="31"/>
      <x:c r="G421" s="31"/>
      <x:c r="H421" s="31"/>
      <x:c r="I421" s="31"/>
      <x:c r="J421" s="35"/>
      <x:c r="K421" s="35"/>
      <x:c r="L421" s="35" t="str">
        <x:f t="shared" si="36">IF($C421="","",IF(OR($A421="Rejected",$A421="Offer",$A421="Withdrawn"),"",IF($J421="","",$J421+7)))</x:f>
      </x:c>
      <x:c r="M421" s="31"/>
      <x:c r="N421" s="31"/>
      <x:c r="O421" s="31"/>
      <x:c r="P421" s="31"/>
      <x:c r="Q421" s="34"/>
      <x:c r="R421" s="31"/>
      <x:c r="S421" s="31"/>
      <x:c r="T421" s="36" t="str">
        <x:f t="shared" ca="1" si="37">IF($C421="","",IF($K421="","",TODAY()-$K421))</x:f>
      </x:c>
      <x:c r="U421" s="36" t="str">
        <x:f t="shared" ca="1" si="38">IF($C421="","",IF($J421="","",TODAY()-$J421))</x:f>
      </x:c>
      <x:c r="V421" s="31" t="str">
        <x:f t="shared" ca="1" si="39">IF($C421="","",IF($L421="","No follow-up set",IF($L421&lt;TODAY(),"Overdue",IF($L421=TODAY(),"Due today",IF($L421&lt;=TODAY()+7,"Due soon","Scheduled")))))</x:f>
      </x:c>
      <x:c r="W421" s="31" t="str">
        <x:f t="shared" si="40">IF($C421="","",IF(OR($V421="Overdue",$V421="Due today",AND($T421&gt;=7,NOT(OR($A421="Rejected",$A421="Offer",$A421="Withdrawn")))),"Yes","No"))</x:f>
      </x:c>
      <x:c r="X421" s="31" t="str">
        <x:f t="shared" si="41">IF($C421="","",IF(OR($A421="Rejected",$A421="Offer",$A421="Withdrawn"),"Closed","Open"))</x:f>
      </x:c>
    </x:row>
    <x:row r="422" ht="19.5" customHeight="1">
      <x:c r="A422" s="31"/>
      <x:c r="B422" s="31"/>
      <x:c r="C422" s="31"/>
      <x:c r="D422" s="31"/>
      <x:c r="E422" s="31"/>
      <x:c r="F422" s="31"/>
      <x:c r="G422" s="31"/>
      <x:c r="H422" s="31"/>
      <x:c r="I422" s="31"/>
      <x:c r="J422" s="35"/>
      <x:c r="K422" s="35"/>
      <x:c r="L422" s="35" t="str">
        <x:f t="shared" si="36">IF($C422="","",IF(OR($A422="Rejected",$A422="Offer",$A422="Withdrawn"),"",IF($J422="","",$J422+7)))</x:f>
      </x:c>
      <x:c r="M422" s="31"/>
      <x:c r="N422" s="31"/>
      <x:c r="O422" s="31"/>
      <x:c r="P422" s="31"/>
      <x:c r="Q422" s="34"/>
      <x:c r="R422" s="31"/>
      <x:c r="S422" s="31"/>
      <x:c r="T422" s="36" t="str">
        <x:f t="shared" ca="1" si="37">IF($C422="","",IF($K422="","",TODAY()-$K422))</x:f>
      </x:c>
      <x:c r="U422" s="36" t="str">
        <x:f t="shared" ca="1" si="38">IF($C422="","",IF($J422="","",TODAY()-$J422))</x:f>
      </x:c>
      <x:c r="V422" s="31" t="str">
        <x:f t="shared" ca="1" si="39">IF($C422="","",IF($L422="","No follow-up set",IF($L422&lt;TODAY(),"Overdue",IF($L422=TODAY(),"Due today",IF($L422&lt;=TODAY()+7,"Due soon","Scheduled")))))</x:f>
      </x:c>
      <x:c r="W422" s="31" t="str">
        <x:f t="shared" si="40">IF($C422="","",IF(OR($V422="Overdue",$V422="Due today",AND($T422&gt;=7,NOT(OR($A422="Rejected",$A422="Offer",$A422="Withdrawn")))),"Yes","No"))</x:f>
      </x:c>
      <x:c r="X422" s="31" t="str">
        <x:f t="shared" si="41">IF($C422="","",IF(OR($A422="Rejected",$A422="Offer",$A422="Withdrawn"),"Closed","Open"))</x:f>
      </x:c>
    </x:row>
    <x:row r="423" ht="19.5" customHeight="1">
      <x:c r="A423" s="31"/>
      <x:c r="B423" s="31"/>
      <x:c r="C423" s="31"/>
      <x:c r="D423" s="31"/>
      <x:c r="E423" s="31"/>
      <x:c r="F423" s="31"/>
      <x:c r="G423" s="31"/>
      <x:c r="H423" s="31"/>
      <x:c r="I423" s="31"/>
      <x:c r="J423" s="35"/>
      <x:c r="K423" s="35"/>
      <x:c r="L423" s="35" t="str">
        <x:f t="shared" si="36">IF($C423="","",IF(OR($A423="Rejected",$A423="Offer",$A423="Withdrawn"),"",IF($J423="","",$J423+7)))</x:f>
      </x:c>
      <x:c r="M423" s="31"/>
      <x:c r="N423" s="31"/>
      <x:c r="O423" s="31"/>
      <x:c r="P423" s="31"/>
      <x:c r="Q423" s="34"/>
      <x:c r="R423" s="31"/>
      <x:c r="S423" s="31"/>
      <x:c r="T423" s="36" t="str">
        <x:f t="shared" ca="1" si="37">IF($C423="","",IF($K423="","",TODAY()-$K423))</x:f>
      </x:c>
      <x:c r="U423" s="36" t="str">
        <x:f t="shared" ca="1" si="38">IF($C423="","",IF($J423="","",TODAY()-$J423))</x:f>
      </x:c>
      <x:c r="V423" s="31" t="str">
        <x:f t="shared" ca="1" si="39">IF($C423="","",IF($L423="","No follow-up set",IF($L423&lt;TODAY(),"Overdue",IF($L423=TODAY(),"Due today",IF($L423&lt;=TODAY()+7,"Due soon","Scheduled")))))</x:f>
      </x:c>
      <x:c r="W423" s="31" t="str">
        <x:f t="shared" si="40">IF($C423="","",IF(OR($V423="Overdue",$V423="Due today",AND($T423&gt;=7,NOT(OR($A423="Rejected",$A423="Offer",$A423="Withdrawn")))),"Yes","No"))</x:f>
      </x:c>
      <x:c r="X423" s="31" t="str">
        <x:f t="shared" si="41">IF($C423="","",IF(OR($A423="Rejected",$A423="Offer",$A423="Withdrawn"),"Closed","Open"))</x:f>
      </x:c>
    </x:row>
    <x:row r="424" ht="19.5" customHeight="1">
      <x:c r="A424" s="31"/>
      <x:c r="B424" s="31"/>
      <x:c r="C424" s="31"/>
      <x:c r="D424" s="31"/>
      <x:c r="E424" s="31"/>
      <x:c r="F424" s="31"/>
      <x:c r="G424" s="31"/>
      <x:c r="H424" s="31"/>
      <x:c r="I424" s="31"/>
      <x:c r="J424" s="35"/>
      <x:c r="K424" s="35"/>
      <x:c r="L424" s="35" t="str">
        <x:f t="shared" si="36">IF($C424="","",IF(OR($A424="Rejected",$A424="Offer",$A424="Withdrawn"),"",IF($J424="","",$J424+7)))</x:f>
      </x:c>
      <x:c r="M424" s="31"/>
      <x:c r="N424" s="31"/>
      <x:c r="O424" s="31"/>
      <x:c r="P424" s="31"/>
      <x:c r="Q424" s="34"/>
      <x:c r="R424" s="31"/>
      <x:c r="S424" s="31"/>
      <x:c r="T424" s="36" t="str">
        <x:f t="shared" ca="1" si="37">IF($C424="","",IF($K424="","",TODAY()-$K424))</x:f>
      </x:c>
      <x:c r="U424" s="36" t="str">
        <x:f t="shared" ca="1" si="38">IF($C424="","",IF($J424="","",TODAY()-$J424))</x:f>
      </x:c>
      <x:c r="V424" s="31" t="str">
        <x:f t="shared" ca="1" si="39">IF($C424="","",IF($L424="","No follow-up set",IF($L424&lt;TODAY(),"Overdue",IF($L424=TODAY(),"Due today",IF($L424&lt;=TODAY()+7,"Due soon","Scheduled")))))</x:f>
      </x:c>
      <x:c r="W424" s="31" t="str">
        <x:f t="shared" si="40">IF($C424="","",IF(OR($V424="Overdue",$V424="Due today",AND($T424&gt;=7,NOT(OR($A424="Rejected",$A424="Offer",$A424="Withdrawn")))),"Yes","No"))</x:f>
      </x:c>
      <x:c r="X424" s="31" t="str">
        <x:f t="shared" si="41">IF($C424="","",IF(OR($A424="Rejected",$A424="Offer",$A424="Withdrawn"),"Closed","Open"))</x:f>
      </x:c>
    </x:row>
    <x:row r="425" ht="19.5" customHeight="1">
      <x:c r="A425" s="31"/>
      <x:c r="B425" s="31"/>
      <x:c r="C425" s="31"/>
      <x:c r="D425" s="31"/>
      <x:c r="E425" s="31"/>
      <x:c r="F425" s="31"/>
      <x:c r="G425" s="31"/>
      <x:c r="H425" s="31"/>
      <x:c r="I425" s="31"/>
      <x:c r="J425" s="35"/>
      <x:c r="K425" s="35"/>
      <x:c r="L425" s="35" t="str">
        <x:f t="shared" si="36">IF($C425="","",IF(OR($A425="Rejected",$A425="Offer",$A425="Withdrawn"),"",IF($J425="","",$J425+7)))</x:f>
      </x:c>
      <x:c r="M425" s="31"/>
      <x:c r="N425" s="31"/>
      <x:c r="O425" s="31"/>
      <x:c r="P425" s="31"/>
      <x:c r="Q425" s="34"/>
      <x:c r="R425" s="31"/>
      <x:c r="S425" s="31"/>
      <x:c r="T425" s="36" t="str">
        <x:f t="shared" ca="1" si="37">IF($C425="","",IF($K425="","",TODAY()-$K425))</x:f>
      </x:c>
      <x:c r="U425" s="36" t="str">
        <x:f t="shared" ca="1" si="38">IF($C425="","",IF($J425="","",TODAY()-$J425))</x:f>
      </x:c>
      <x:c r="V425" s="31" t="str">
        <x:f t="shared" ca="1" si="39">IF($C425="","",IF($L425="","No follow-up set",IF($L425&lt;TODAY(),"Overdue",IF($L425=TODAY(),"Due today",IF($L425&lt;=TODAY()+7,"Due soon","Scheduled")))))</x:f>
      </x:c>
      <x:c r="W425" s="31" t="str">
        <x:f t="shared" si="40">IF($C425="","",IF(OR($V425="Overdue",$V425="Due today",AND($T425&gt;=7,NOT(OR($A425="Rejected",$A425="Offer",$A425="Withdrawn")))),"Yes","No"))</x:f>
      </x:c>
      <x:c r="X425" s="31" t="str">
        <x:f t="shared" si="41">IF($C425="","",IF(OR($A425="Rejected",$A425="Offer",$A425="Withdrawn"),"Closed","Open"))</x:f>
      </x:c>
    </x:row>
    <x:row r="426" ht="19.5" customHeight="1">
      <x:c r="A426" s="31"/>
      <x:c r="B426" s="31"/>
      <x:c r="C426" s="31"/>
      <x:c r="D426" s="31"/>
      <x:c r="E426" s="31"/>
      <x:c r="F426" s="31"/>
      <x:c r="G426" s="31"/>
      <x:c r="H426" s="31"/>
      <x:c r="I426" s="31"/>
      <x:c r="J426" s="35"/>
      <x:c r="K426" s="35"/>
      <x:c r="L426" s="35" t="str">
        <x:f t="shared" si="36">IF($C426="","",IF(OR($A426="Rejected",$A426="Offer",$A426="Withdrawn"),"",IF($J426="","",$J426+7)))</x:f>
      </x:c>
      <x:c r="M426" s="31"/>
      <x:c r="N426" s="31"/>
      <x:c r="O426" s="31"/>
      <x:c r="P426" s="31"/>
      <x:c r="Q426" s="34"/>
      <x:c r="R426" s="31"/>
      <x:c r="S426" s="31"/>
      <x:c r="T426" s="36" t="str">
        <x:f t="shared" ca="1" si="37">IF($C426="","",IF($K426="","",TODAY()-$K426))</x:f>
      </x:c>
      <x:c r="U426" s="36" t="str">
        <x:f t="shared" ca="1" si="38">IF($C426="","",IF($J426="","",TODAY()-$J426))</x:f>
      </x:c>
      <x:c r="V426" s="31" t="str">
        <x:f t="shared" ca="1" si="39">IF($C426="","",IF($L426="","No follow-up set",IF($L426&lt;TODAY(),"Overdue",IF($L426=TODAY(),"Due today",IF($L426&lt;=TODAY()+7,"Due soon","Scheduled")))))</x:f>
      </x:c>
      <x:c r="W426" s="31" t="str">
        <x:f t="shared" si="40">IF($C426="","",IF(OR($V426="Overdue",$V426="Due today",AND($T426&gt;=7,NOT(OR($A426="Rejected",$A426="Offer",$A426="Withdrawn")))),"Yes","No"))</x:f>
      </x:c>
      <x:c r="X426" s="31" t="str">
        <x:f t="shared" si="41">IF($C426="","",IF(OR($A426="Rejected",$A426="Offer",$A426="Withdrawn"),"Closed","Open"))</x:f>
      </x:c>
    </x:row>
    <x:row r="427" ht="19.5" customHeight="1">
      <x:c r="A427" s="31"/>
      <x:c r="B427" s="31"/>
      <x:c r="C427" s="31"/>
      <x:c r="D427" s="31"/>
      <x:c r="E427" s="31"/>
      <x:c r="F427" s="31"/>
      <x:c r="G427" s="31"/>
      <x:c r="H427" s="31"/>
      <x:c r="I427" s="31"/>
      <x:c r="J427" s="35"/>
      <x:c r="K427" s="35"/>
      <x:c r="L427" s="35" t="str">
        <x:f t="shared" si="36">IF($C427="","",IF(OR($A427="Rejected",$A427="Offer",$A427="Withdrawn"),"",IF($J427="","",$J427+7)))</x:f>
      </x:c>
      <x:c r="M427" s="31"/>
      <x:c r="N427" s="31"/>
      <x:c r="O427" s="31"/>
      <x:c r="P427" s="31"/>
      <x:c r="Q427" s="34"/>
      <x:c r="R427" s="31"/>
      <x:c r="S427" s="31"/>
      <x:c r="T427" s="36" t="str">
        <x:f t="shared" ca="1" si="37">IF($C427="","",IF($K427="","",TODAY()-$K427))</x:f>
      </x:c>
      <x:c r="U427" s="36" t="str">
        <x:f t="shared" ca="1" si="38">IF($C427="","",IF($J427="","",TODAY()-$J427))</x:f>
      </x:c>
      <x:c r="V427" s="31" t="str">
        <x:f t="shared" ca="1" si="39">IF($C427="","",IF($L427="","No follow-up set",IF($L427&lt;TODAY(),"Overdue",IF($L427=TODAY(),"Due today",IF($L427&lt;=TODAY()+7,"Due soon","Scheduled")))))</x:f>
      </x:c>
      <x:c r="W427" s="31" t="str">
        <x:f t="shared" si="40">IF($C427="","",IF(OR($V427="Overdue",$V427="Due today",AND($T427&gt;=7,NOT(OR($A427="Rejected",$A427="Offer",$A427="Withdrawn")))),"Yes","No"))</x:f>
      </x:c>
      <x:c r="X427" s="31" t="str">
        <x:f t="shared" si="41">IF($C427="","",IF(OR($A427="Rejected",$A427="Offer",$A427="Withdrawn"),"Closed","Open"))</x:f>
      </x:c>
    </x:row>
    <x:row r="428" ht="19.5" customHeight="1">
      <x:c r="A428" s="31"/>
      <x:c r="B428" s="31"/>
      <x:c r="C428" s="31"/>
      <x:c r="D428" s="31"/>
      <x:c r="E428" s="31"/>
      <x:c r="F428" s="31"/>
      <x:c r="G428" s="31"/>
      <x:c r="H428" s="31"/>
      <x:c r="I428" s="31"/>
      <x:c r="J428" s="35"/>
      <x:c r="K428" s="35"/>
      <x:c r="L428" s="35" t="str">
        <x:f t="shared" si="36">IF($C428="","",IF(OR($A428="Rejected",$A428="Offer",$A428="Withdrawn"),"",IF($J428="","",$J428+7)))</x:f>
      </x:c>
      <x:c r="M428" s="31"/>
      <x:c r="N428" s="31"/>
      <x:c r="O428" s="31"/>
      <x:c r="P428" s="31"/>
      <x:c r="Q428" s="34"/>
      <x:c r="R428" s="31"/>
      <x:c r="S428" s="31"/>
      <x:c r="T428" s="36" t="str">
        <x:f t="shared" ca="1" si="37">IF($C428="","",IF($K428="","",TODAY()-$K428))</x:f>
      </x:c>
      <x:c r="U428" s="36" t="str">
        <x:f t="shared" ca="1" si="38">IF($C428="","",IF($J428="","",TODAY()-$J428))</x:f>
      </x:c>
      <x:c r="V428" s="31" t="str">
        <x:f t="shared" ca="1" si="39">IF($C428="","",IF($L428="","No follow-up set",IF($L428&lt;TODAY(),"Overdue",IF($L428=TODAY(),"Due today",IF($L428&lt;=TODAY()+7,"Due soon","Scheduled")))))</x:f>
      </x:c>
      <x:c r="W428" s="31" t="str">
        <x:f t="shared" si="40">IF($C428="","",IF(OR($V428="Overdue",$V428="Due today",AND($T428&gt;=7,NOT(OR($A428="Rejected",$A428="Offer",$A428="Withdrawn")))),"Yes","No"))</x:f>
      </x:c>
      <x:c r="X428" s="31" t="str">
        <x:f t="shared" si="41">IF($C428="","",IF(OR($A428="Rejected",$A428="Offer",$A428="Withdrawn"),"Closed","Open"))</x:f>
      </x:c>
    </x:row>
    <x:row r="429" ht="19.5" customHeight="1">
      <x:c r="A429" s="31"/>
      <x:c r="B429" s="31"/>
      <x:c r="C429" s="31"/>
      <x:c r="D429" s="31"/>
      <x:c r="E429" s="31"/>
      <x:c r="F429" s="31"/>
      <x:c r="G429" s="31"/>
      <x:c r="H429" s="31"/>
      <x:c r="I429" s="31"/>
      <x:c r="J429" s="35"/>
      <x:c r="K429" s="35"/>
      <x:c r="L429" s="35" t="str">
        <x:f t="shared" si="36">IF($C429="","",IF(OR($A429="Rejected",$A429="Offer",$A429="Withdrawn"),"",IF($J429="","",$J429+7)))</x:f>
      </x:c>
      <x:c r="M429" s="31"/>
      <x:c r="N429" s="31"/>
      <x:c r="O429" s="31"/>
      <x:c r="P429" s="31"/>
      <x:c r="Q429" s="34"/>
      <x:c r="R429" s="31"/>
      <x:c r="S429" s="31"/>
      <x:c r="T429" s="36" t="str">
        <x:f t="shared" ca="1" si="37">IF($C429="","",IF($K429="","",TODAY()-$K429))</x:f>
      </x:c>
      <x:c r="U429" s="36" t="str">
        <x:f t="shared" ca="1" si="38">IF($C429="","",IF($J429="","",TODAY()-$J429))</x:f>
      </x:c>
      <x:c r="V429" s="31" t="str">
        <x:f t="shared" ca="1" si="39">IF($C429="","",IF($L429="","No follow-up set",IF($L429&lt;TODAY(),"Overdue",IF($L429=TODAY(),"Due today",IF($L429&lt;=TODAY()+7,"Due soon","Scheduled")))))</x:f>
      </x:c>
      <x:c r="W429" s="31" t="str">
        <x:f t="shared" si="40">IF($C429="","",IF(OR($V429="Overdue",$V429="Due today",AND($T429&gt;=7,NOT(OR($A429="Rejected",$A429="Offer",$A429="Withdrawn")))),"Yes","No"))</x:f>
      </x:c>
      <x:c r="X429" s="31" t="str">
        <x:f t="shared" si="41">IF($C429="","",IF(OR($A429="Rejected",$A429="Offer",$A429="Withdrawn"),"Closed","Open"))</x:f>
      </x:c>
    </x:row>
    <x:row r="430" ht="19.5" customHeight="1">
      <x:c r="A430" s="31"/>
      <x:c r="B430" s="31"/>
      <x:c r="C430" s="31"/>
      <x:c r="D430" s="31"/>
      <x:c r="E430" s="31"/>
      <x:c r="F430" s="31"/>
      <x:c r="G430" s="31"/>
      <x:c r="H430" s="31"/>
      <x:c r="I430" s="31"/>
      <x:c r="J430" s="35"/>
      <x:c r="K430" s="35"/>
      <x:c r="L430" s="35" t="str">
        <x:f t="shared" si="36">IF($C430="","",IF(OR($A430="Rejected",$A430="Offer",$A430="Withdrawn"),"",IF($J430="","",$J430+7)))</x:f>
      </x:c>
      <x:c r="M430" s="31"/>
      <x:c r="N430" s="31"/>
      <x:c r="O430" s="31"/>
      <x:c r="P430" s="31"/>
      <x:c r="Q430" s="34"/>
      <x:c r="R430" s="31"/>
      <x:c r="S430" s="31"/>
      <x:c r="T430" s="36" t="str">
        <x:f t="shared" ca="1" si="37">IF($C430="","",IF($K430="","",TODAY()-$K430))</x:f>
      </x:c>
      <x:c r="U430" s="36" t="str">
        <x:f t="shared" ca="1" si="38">IF($C430="","",IF($J430="","",TODAY()-$J430))</x:f>
      </x:c>
      <x:c r="V430" s="31" t="str">
        <x:f t="shared" ca="1" si="39">IF($C430="","",IF($L430="","No follow-up set",IF($L430&lt;TODAY(),"Overdue",IF($L430=TODAY(),"Due today",IF($L430&lt;=TODAY()+7,"Due soon","Scheduled")))))</x:f>
      </x:c>
      <x:c r="W430" s="31" t="str">
        <x:f t="shared" si="40">IF($C430="","",IF(OR($V430="Overdue",$V430="Due today",AND($T430&gt;=7,NOT(OR($A430="Rejected",$A430="Offer",$A430="Withdrawn")))),"Yes","No"))</x:f>
      </x:c>
      <x:c r="X430" s="31" t="str">
        <x:f t="shared" si="41">IF($C430="","",IF(OR($A430="Rejected",$A430="Offer",$A430="Withdrawn"),"Closed","Open"))</x:f>
      </x:c>
    </x:row>
    <x:row r="431" ht="19.5" customHeight="1">
      <x:c r="A431" s="31"/>
      <x:c r="B431" s="31"/>
      <x:c r="C431" s="31"/>
      <x:c r="D431" s="31"/>
      <x:c r="E431" s="31"/>
      <x:c r="F431" s="31"/>
      <x:c r="G431" s="31"/>
      <x:c r="H431" s="31"/>
      <x:c r="I431" s="31"/>
      <x:c r="J431" s="35"/>
      <x:c r="K431" s="35"/>
      <x:c r="L431" s="35" t="str">
        <x:f t="shared" si="36">IF($C431="","",IF(OR($A431="Rejected",$A431="Offer",$A431="Withdrawn"),"",IF($J431="","",$J431+7)))</x:f>
      </x:c>
      <x:c r="M431" s="31"/>
      <x:c r="N431" s="31"/>
      <x:c r="O431" s="31"/>
      <x:c r="P431" s="31"/>
      <x:c r="Q431" s="34"/>
      <x:c r="R431" s="31"/>
      <x:c r="S431" s="31"/>
      <x:c r="T431" s="36" t="str">
        <x:f t="shared" ca="1" si="37">IF($C431="","",IF($K431="","",TODAY()-$K431))</x:f>
      </x:c>
      <x:c r="U431" s="36" t="str">
        <x:f t="shared" ca="1" si="38">IF($C431="","",IF($J431="","",TODAY()-$J431))</x:f>
      </x:c>
      <x:c r="V431" s="31" t="str">
        <x:f t="shared" ca="1" si="39">IF($C431="","",IF($L431="","No follow-up set",IF($L431&lt;TODAY(),"Overdue",IF($L431=TODAY(),"Due today",IF($L431&lt;=TODAY()+7,"Due soon","Scheduled")))))</x:f>
      </x:c>
      <x:c r="W431" s="31" t="str">
        <x:f t="shared" si="40">IF($C431="","",IF(OR($V431="Overdue",$V431="Due today",AND($T431&gt;=7,NOT(OR($A431="Rejected",$A431="Offer",$A431="Withdrawn")))),"Yes","No"))</x:f>
      </x:c>
      <x:c r="X431" s="31" t="str">
        <x:f t="shared" si="41">IF($C431="","",IF(OR($A431="Rejected",$A431="Offer",$A431="Withdrawn"),"Closed","Open"))</x:f>
      </x:c>
    </x:row>
    <x:row r="432" ht="19.5" customHeight="1">
      <x:c r="A432" s="31"/>
      <x:c r="B432" s="31"/>
      <x:c r="C432" s="31"/>
      <x:c r="D432" s="31"/>
      <x:c r="E432" s="31"/>
      <x:c r="F432" s="31"/>
      <x:c r="G432" s="31"/>
      <x:c r="H432" s="31"/>
      <x:c r="I432" s="31"/>
      <x:c r="J432" s="35"/>
      <x:c r="K432" s="35"/>
      <x:c r="L432" s="35" t="str">
        <x:f t="shared" si="36">IF($C432="","",IF(OR($A432="Rejected",$A432="Offer",$A432="Withdrawn"),"",IF($J432="","",$J432+7)))</x:f>
      </x:c>
      <x:c r="M432" s="31"/>
      <x:c r="N432" s="31"/>
      <x:c r="O432" s="31"/>
      <x:c r="P432" s="31"/>
      <x:c r="Q432" s="34"/>
      <x:c r="R432" s="31"/>
      <x:c r="S432" s="31"/>
      <x:c r="T432" s="36" t="str">
        <x:f t="shared" ca="1" si="37">IF($C432="","",IF($K432="","",TODAY()-$K432))</x:f>
      </x:c>
      <x:c r="U432" s="36" t="str">
        <x:f t="shared" ca="1" si="38">IF($C432="","",IF($J432="","",TODAY()-$J432))</x:f>
      </x:c>
      <x:c r="V432" s="31" t="str">
        <x:f t="shared" ca="1" si="39">IF($C432="","",IF($L432="","No follow-up set",IF($L432&lt;TODAY(),"Overdue",IF($L432=TODAY(),"Due today",IF($L432&lt;=TODAY()+7,"Due soon","Scheduled")))))</x:f>
      </x:c>
      <x:c r="W432" s="31" t="str">
        <x:f t="shared" si="40">IF($C432="","",IF(OR($V432="Overdue",$V432="Due today",AND($T432&gt;=7,NOT(OR($A432="Rejected",$A432="Offer",$A432="Withdrawn")))),"Yes","No"))</x:f>
      </x:c>
      <x:c r="X432" s="31" t="str">
        <x:f t="shared" si="41">IF($C432="","",IF(OR($A432="Rejected",$A432="Offer",$A432="Withdrawn"),"Closed","Open"))</x:f>
      </x:c>
    </x:row>
    <x:row r="433" ht="19.5" customHeight="1">
      <x:c r="A433" s="31"/>
      <x:c r="B433" s="31"/>
      <x:c r="C433" s="31"/>
      <x:c r="D433" s="31"/>
      <x:c r="E433" s="31"/>
      <x:c r="F433" s="31"/>
      <x:c r="G433" s="31"/>
      <x:c r="H433" s="31"/>
      <x:c r="I433" s="31"/>
      <x:c r="J433" s="35"/>
      <x:c r="K433" s="35"/>
      <x:c r="L433" s="35" t="str">
        <x:f t="shared" si="36">IF($C433="","",IF(OR($A433="Rejected",$A433="Offer",$A433="Withdrawn"),"",IF($J433="","",$J433+7)))</x:f>
      </x:c>
      <x:c r="M433" s="31"/>
      <x:c r="N433" s="31"/>
      <x:c r="O433" s="31"/>
      <x:c r="P433" s="31"/>
      <x:c r="Q433" s="34"/>
      <x:c r="R433" s="31"/>
      <x:c r="S433" s="31"/>
      <x:c r="T433" s="36" t="str">
        <x:f t="shared" ca="1" si="37">IF($C433="","",IF($K433="","",TODAY()-$K433))</x:f>
      </x:c>
      <x:c r="U433" s="36" t="str">
        <x:f t="shared" ca="1" si="38">IF($C433="","",IF($J433="","",TODAY()-$J433))</x:f>
      </x:c>
      <x:c r="V433" s="31" t="str">
        <x:f t="shared" ca="1" si="39">IF($C433="","",IF($L433="","No follow-up set",IF($L433&lt;TODAY(),"Overdue",IF($L433=TODAY(),"Due today",IF($L433&lt;=TODAY()+7,"Due soon","Scheduled")))))</x:f>
      </x:c>
      <x:c r="W433" s="31" t="str">
        <x:f t="shared" si="40">IF($C433="","",IF(OR($V433="Overdue",$V433="Due today",AND($T433&gt;=7,NOT(OR($A433="Rejected",$A433="Offer",$A433="Withdrawn")))),"Yes","No"))</x:f>
      </x:c>
      <x:c r="X433" s="31" t="str">
        <x:f t="shared" si="41">IF($C433="","",IF(OR($A433="Rejected",$A433="Offer",$A433="Withdrawn"),"Closed","Open"))</x:f>
      </x:c>
    </x:row>
    <x:row r="434" ht="19.5" customHeight="1">
      <x:c r="A434" s="31"/>
      <x:c r="B434" s="31"/>
      <x:c r="C434" s="31"/>
      <x:c r="D434" s="31"/>
      <x:c r="E434" s="31"/>
      <x:c r="F434" s="31"/>
      <x:c r="G434" s="31"/>
      <x:c r="H434" s="31"/>
      <x:c r="I434" s="31"/>
      <x:c r="J434" s="35"/>
      <x:c r="K434" s="35"/>
      <x:c r="L434" s="35" t="str">
        <x:f t="shared" si="36">IF($C434="","",IF(OR($A434="Rejected",$A434="Offer",$A434="Withdrawn"),"",IF($J434="","",$J434+7)))</x:f>
      </x:c>
      <x:c r="M434" s="31"/>
      <x:c r="N434" s="31"/>
      <x:c r="O434" s="31"/>
      <x:c r="P434" s="31"/>
      <x:c r="Q434" s="34"/>
      <x:c r="R434" s="31"/>
      <x:c r="S434" s="31"/>
      <x:c r="T434" s="36" t="str">
        <x:f t="shared" ca="1" si="37">IF($C434="","",IF($K434="","",TODAY()-$K434))</x:f>
      </x:c>
      <x:c r="U434" s="36" t="str">
        <x:f t="shared" ca="1" si="38">IF($C434="","",IF($J434="","",TODAY()-$J434))</x:f>
      </x:c>
      <x:c r="V434" s="31" t="str">
        <x:f t="shared" ca="1" si="39">IF($C434="","",IF($L434="","No follow-up set",IF($L434&lt;TODAY(),"Overdue",IF($L434=TODAY(),"Due today",IF($L434&lt;=TODAY()+7,"Due soon","Scheduled")))))</x:f>
      </x:c>
      <x:c r="W434" s="31" t="str">
        <x:f t="shared" si="40">IF($C434="","",IF(OR($V434="Overdue",$V434="Due today",AND($T434&gt;=7,NOT(OR($A434="Rejected",$A434="Offer",$A434="Withdrawn")))),"Yes","No"))</x:f>
      </x:c>
      <x:c r="X434" s="31" t="str">
        <x:f t="shared" si="41">IF($C434="","",IF(OR($A434="Rejected",$A434="Offer",$A434="Withdrawn"),"Closed","Open"))</x:f>
      </x:c>
    </x:row>
    <x:row r="435" ht="19.5" customHeight="1">
      <x:c r="A435" s="31"/>
      <x:c r="B435" s="31"/>
      <x:c r="C435" s="31"/>
      <x:c r="D435" s="31"/>
      <x:c r="E435" s="31"/>
      <x:c r="F435" s="31"/>
      <x:c r="G435" s="31"/>
      <x:c r="H435" s="31"/>
      <x:c r="I435" s="31"/>
      <x:c r="J435" s="35"/>
      <x:c r="K435" s="35"/>
      <x:c r="L435" s="35" t="str">
        <x:f t="shared" si="36">IF($C435="","",IF(OR($A435="Rejected",$A435="Offer",$A435="Withdrawn"),"",IF($J435="","",$J435+7)))</x:f>
      </x:c>
      <x:c r="M435" s="31"/>
      <x:c r="N435" s="31"/>
      <x:c r="O435" s="31"/>
      <x:c r="P435" s="31"/>
      <x:c r="Q435" s="34"/>
      <x:c r="R435" s="31"/>
      <x:c r="S435" s="31"/>
      <x:c r="T435" s="36" t="str">
        <x:f t="shared" ca="1" si="37">IF($C435="","",IF($K435="","",TODAY()-$K435))</x:f>
      </x:c>
      <x:c r="U435" s="36" t="str">
        <x:f t="shared" ca="1" si="38">IF($C435="","",IF($J435="","",TODAY()-$J435))</x:f>
      </x:c>
      <x:c r="V435" s="31" t="str">
        <x:f t="shared" ca="1" si="39">IF($C435="","",IF($L435="","No follow-up set",IF($L435&lt;TODAY(),"Overdue",IF($L435=TODAY(),"Due today",IF($L435&lt;=TODAY()+7,"Due soon","Scheduled")))))</x:f>
      </x:c>
      <x:c r="W435" s="31" t="str">
        <x:f t="shared" si="40">IF($C435="","",IF(OR($V435="Overdue",$V435="Due today",AND($T435&gt;=7,NOT(OR($A435="Rejected",$A435="Offer",$A435="Withdrawn")))),"Yes","No"))</x:f>
      </x:c>
      <x:c r="X435" s="31" t="str">
        <x:f t="shared" si="41">IF($C435="","",IF(OR($A435="Rejected",$A435="Offer",$A435="Withdrawn"),"Closed","Open"))</x:f>
      </x:c>
    </x:row>
    <x:row r="436" ht="19.5" customHeight="1">
      <x:c r="A436" s="31"/>
      <x:c r="B436" s="31"/>
      <x:c r="C436" s="31"/>
      <x:c r="D436" s="31"/>
      <x:c r="E436" s="31"/>
      <x:c r="F436" s="31"/>
      <x:c r="G436" s="31"/>
      <x:c r="H436" s="31"/>
      <x:c r="I436" s="31"/>
      <x:c r="J436" s="35"/>
      <x:c r="K436" s="35"/>
      <x:c r="L436" s="35" t="str">
        <x:f t="shared" si="36">IF($C436="","",IF(OR($A436="Rejected",$A436="Offer",$A436="Withdrawn"),"",IF($J436="","",$J436+7)))</x:f>
      </x:c>
      <x:c r="M436" s="31"/>
      <x:c r="N436" s="31"/>
      <x:c r="O436" s="31"/>
      <x:c r="P436" s="31"/>
      <x:c r="Q436" s="34"/>
      <x:c r="R436" s="31"/>
      <x:c r="S436" s="31"/>
      <x:c r="T436" s="36" t="str">
        <x:f t="shared" ca="1" si="37">IF($C436="","",IF($K436="","",TODAY()-$K436))</x:f>
      </x:c>
      <x:c r="U436" s="36" t="str">
        <x:f t="shared" ca="1" si="38">IF($C436="","",IF($J436="","",TODAY()-$J436))</x:f>
      </x:c>
      <x:c r="V436" s="31" t="str">
        <x:f t="shared" ca="1" si="39">IF($C436="","",IF($L436="","No follow-up set",IF($L436&lt;TODAY(),"Overdue",IF($L436=TODAY(),"Due today",IF($L436&lt;=TODAY()+7,"Due soon","Scheduled")))))</x:f>
      </x:c>
      <x:c r="W436" s="31" t="str">
        <x:f t="shared" si="40">IF($C436="","",IF(OR($V436="Overdue",$V436="Due today",AND($T436&gt;=7,NOT(OR($A436="Rejected",$A436="Offer",$A436="Withdrawn")))),"Yes","No"))</x:f>
      </x:c>
      <x:c r="X436" s="31" t="str">
        <x:f t="shared" si="41">IF($C436="","",IF(OR($A436="Rejected",$A436="Offer",$A436="Withdrawn"),"Closed","Open"))</x:f>
      </x:c>
    </x:row>
    <x:row r="437" ht="19.5" customHeight="1">
      <x:c r="A437" s="31"/>
      <x:c r="B437" s="31"/>
      <x:c r="C437" s="31"/>
      <x:c r="D437" s="31"/>
      <x:c r="E437" s="31"/>
      <x:c r="F437" s="31"/>
      <x:c r="G437" s="31"/>
      <x:c r="H437" s="31"/>
      <x:c r="I437" s="31"/>
      <x:c r="J437" s="35"/>
      <x:c r="K437" s="35"/>
      <x:c r="L437" s="35" t="str">
        <x:f t="shared" si="36">IF($C437="","",IF(OR($A437="Rejected",$A437="Offer",$A437="Withdrawn"),"",IF($J437="","",$J437+7)))</x:f>
      </x:c>
      <x:c r="M437" s="31"/>
      <x:c r="N437" s="31"/>
      <x:c r="O437" s="31"/>
      <x:c r="P437" s="31"/>
      <x:c r="Q437" s="34"/>
      <x:c r="R437" s="31"/>
      <x:c r="S437" s="31"/>
      <x:c r="T437" s="36" t="str">
        <x:f t="shared" ca="1" si="37">IF($C437="","",IF($K437="","",TODAY()-$K437))</x:f>
      </x:c>
      <x:c r="U437" s="36" t="str">
        <x:f t="shared" ca="1" si="38">IF($C437="","",IF($J437="","",TODAY()-$J437))</x:f>
      </x:c>
      <x:c r="V437" s="31" t="str">
        <x:f t="shared" ca="1" si="39">IF($C437="","",IF($L437="","No follow-up set",IF($L437&lt;TODAY(),"Overdue",IF($L437=TODAY(),"Due today",IF($L437&lt;=TODAY()+7,"Due soon","Scheduled")))))</x:f>
      </x:c>
      <x:c r="W437" s="31" t="str">
        <x:f t="shared" si="40">IF($C437="","",IF(OR($V437="Overdue",$V437="Due today",AND($T437&gt;=7,NOT(OR($A437="Rejected",$A437="Offer",$A437="Withdrawn")))),"Yes","No"))</x:f>
      </x:c>
      <x:c r="X437" s="31" t="str">
        <x:f t="shared" si="41">IF($C437="","",IF(OR($A437="Rejected",$A437="Offer",$A437="Withdrawn"),"Closed","Open"))</x:f>
      </x:c>
    </x:row>
    <x:row r="438" ht="19.5" customHeight="1">
      <x:c r="A438" s="31"/>
      <x:c r="B438" s="31"/>
      <x:c r="C438" s="31"/>
      <x:c r="D438" s="31"/>
      <x:c r="E438" s="31"/>
      <x:c r="F438" s="31"/>
      <x:c r="G438" s="31"/>
      <x:c r="H438" s="31"/>
      <x:c r="I438" s="31"/>
      <x:c r="J438" s="35"/>
      <x:c r="K438" s="35"/>
      <x:c r="L438" s="35" t="str">
        <x:f t="shared" si="36">IF($C438="","",IF(OR($A438="Rejected",$A438="Offer",$A438="Withdrawn"),"",IF($J438="","",$J438+7)))</x:f>
      </x:c>
      <x:c r="M438" s="31"/>
      <x:c r="N438" s="31"/>
      <x:c r="O438" s="31"/>
      <x:c r="P438" s="31"/>
      <x:c r="Q438" s="34"/>
      <x:c r="R438" s="31"/>
      <x:c r="S438" s="31"/>
      <x:c r="T438" s="36" t="str">
        <x:f t="shared" ca="1" si="37">IF($C438="","",IF($K438="","",TODAY()-$K438))</x:f>
      </x:c>
      <x:c r="U438" s="36" t="str">
        <x:f t="shared" ca="1" si="38">IF($C438="","",IF($J438="","",TODAY()-$J438))</x:f>
      </x:c>
      <x:c r="V438" s="31" t="str">
        <x:f t="shared" ca="1" si="39">IF($C438="","",IF($L438="","No follow-up set",IF($L438&lt;TODAY(),"Overdue",IF($L438=TODAY(),"Due today",IF($L438&lt;=TODAY()+7,"Due soon","Scheduled")))))</x:f>
      </x:c>
      <x:c r="W438" s="31" t="str">
        <x:f t="shared" si="40">IF($C438="","",IF(OR($V438="Overdue",$V438="Due today",AND($T438&gt;=7,NOT(OR($A438="Rejected",$A438="Offer",$A438="Withdrawn")))),"Yes","No"))</x:f>
      </x:c>
      <x:c r="X438" s="31" t="str">
        <x:f t="shared" si="41">IF($C438="","",IF(OR($A438="Rejected",$A438="Offer",$A438="Withdrawn"),"Closed","Open"))</x:f>
      </x:c>
    </x:row>
    <x:row r="439" ht="19.5" customHeight="1">
      <x:c r="A439" s="31"/>
      <x:c r="B439" s="31"/>
      <x:c r="C439" s="31"/>
      <x:c r="D439" s="31"/>
      <x:c r="E439" s="31"/>
      <x:c r="F439" s="31"/>
      <x:c r="G439" s="31"/>
      <x:c r="H439" s="31"/>
      <x:c r="I439" s="31"/>
      <x:c r="J439" s="35"/>
      <x:c r="K439" s="35"/>
      <x:c r="L439" s="35" t="str">
        <x:f t="shared" si="36">IF($C439="","",IF(OR($A439="Rejected",$A439="Offer",$A439="Withdrawn"),"",IF($J439="","",$J439+7)))</x:f>
      </x:c>
      <x:c r="M439" s="31"/>
      <x:c r="N439" s="31"/>
      <x:c r="O439" s="31"/>
      <x:c r="P439" s="31"/>
      <x:c r="Q439" s="34"/>
      <x:c r="R439" s="31"/>
      <x:c r="S439" s="31"/>
      <x:c r="T439" s="36" t="str">
        <x:f t="shared" ca="1" si="37">IF($C439="","",IF($K439="","",TODAY()-$K439))</x:f>
      </x:c>
      <x:c r="U439" s="36" t="str">
        <x:f t="shared" ca="1" si="38">IF($C439="","",IF($J439="","",TODAY()-$J439))</x:f>
      </x:c>
      <x:c r="V439" s="31" t="str">
        <x:f t="shared" ca="1" si="39">IF($C439="","",IF($L439="","No follow-up set",IF($L439&lt;TODAY(),"Overdue",IF($L439=TODAY(),"Due today",IF($L439&lt;=TODAY()+7,"Due soon","Scheduled")))))</x:f>
      </x:c>
      <x:c r="W439" s="31" t="str">
        <x:f t="shared" si="40">IF($C439="","",IF(OR($V439="Overdue",$V439="Due today",AND($T439&gt;=7,NOT(OR($A439="Rejected",$A439="Offer",$A439="Withdrawn")))),"Yes","No"))</x:f>
      </x:c>
      <x:c r="X439" s="31" t="str">
        <x:f t="shared" si="41">IF($C439="","",IF(OR($A439="Rejected",$A439="Offer",$A439="Withdrawn"),"Closed","Open"))</x:f>
      </x:c>
    </x:row>
    <x:row r="440" ht="19.5" customHeight="1">
      <x:c r="A440" s="31"/>
      <x:c r="B440" s="31"/>
      <x:c r="C440" s="31"/>
      <x:c r="D440" s="31"/>
      <x:c r="E440" s="31"/>
      <x:c r="F440" s="31"/>
      <x:c r="G440" s="31"/>
      <x:c r="H440" s="31"/>
      <x:c r="I440" s="31"/>
      <x:c r="J440" s="35"/>
      <x:c r="K440" s="35"/>
      <x:c r="L440" s="35" t="str">
        <x:f t="shared" si="36">IF($C440="","",IF(OR($A440="Rejected",$A440="Offer",$A440="Withdrawn"),"",IF($J440="","",$J440+7)))</x:f>
      </x:c>
      <x:c r="M440" s="31"/>
      <x:c r="N440" s="31"/>
      <x:c r="O440" s="31"/>
      <x:c r="P440" s="31"/>
      <x:c r="Q440" s="34"/>
      <x:c r="R440" s="31"/>
      <x:c r="S440" s="31"/>
      <x:c r="T440" s="36" t="str">
        <x:f t="shared" ca="1" si="37">IF($C440="","",IF($K440="","",TODAY()-$K440))</x:f>
      </x:c>
      <x:c r="U440" s="36" t="str">
        <x:f t="shared" ca="1" si="38">IF($C440="","",IF($J440="","",TODAY()-$J440))</x:f>
      </x:c>
      <x:c r="V440" s="31" t="str">
        <x:f t="shared" ca="1" si="39">IF($C440="","",IF($L440="","No follow-up set",IF($L440&lt;TODAY(),"Overdue",IF($L440=TODAY(),"Due today",IF($L440&lt;=TODAY()+7,"Due soon","Scheduled")))))</x:f>
      </x:c>
      <x:c r="W440" s="31" t="str">
        <x:f t="shared" si="40">IF($C440="","",IF(OR($V440="Overdue",$V440="Due today",AND($T440&gt;=7,NOT(OR($A440="Rejected",$A440="Offer",$A440="Withdrawn")))),"Yes","No"))</x:f>
      </x:c>
      <x:c r="X440" s="31" t="str">
        <x:f t="shared" si="41">IF($C440="","",IF(OR($A440="Rejected",$A440="Offer",$A440="Withdrawn"),"Closed","Open"))</x:f>
      </x:c>
    </x:row>
    <x:row r="441" ht="19.5" customHeight="1">
      <x:c r="A441" s="31"/>
      <x:c r="B441" s="31"/>
      <x:c r="C441" s="31"/>
      <x:c r="D441" s="31"/>
      <x:c r="E441" s="31"/>
      <x:c r="F441" s="31"/>
      <x:c r="G441" s="31"/>
      <x:c r="H441" s="31"/>
      <x:c r="I441" s="31"/>
      <x:c r="J441" s="35"/>
      <x:c r="K441" s="35"/>
      <x:c r="L441" s="35" t="str">
        <x:f t="shared" si="36">IF($C441="","",IF(OR($A441="Rejected",$A441="Offer",$A441="Withdrawn"),"",IF($J441="","",$J441+7)))</x:f>
      </x:c>
      <x:c r="M441" s="31"/>
      <x:c r="N441" s="31"/>
      <x:c r="O441" s="31"/>
      <x:c r="P441" s="31"/>
      <x:c r="Q441" s="34"/>
      <x:c r="R441" s="31"/>
      <x:c r="S441" s="31"/>
      <x:c r="T441" s="36" t="str">
        <x:f t="shared" ca="1" si="37">IF($C441="","",IF($K441="","",TODAY()-$K441))</x:f>
      </x:c>
      <x:c r="U441" s="36" t="str">
        <x:f t="shared" ca="1" si="38">IF($C441="","",IF($J441="","",TODAY()-$J441))</x:f>
      </x:c>
      <x:c r="V441" s="31" t="str">
        <x:f t="shared" ca="1" si="39">IF($C441="","",IF($L441="","No follow-up set",IF($L441&lt;TODAY(),"Overdue",IF($L441=TODAY(),"Due today",IF($L441&lt;=TODAY()+7,"Due soon","Scheduled")))))</x:f>
      </x:c>
      <x:c r="W441" s="31" t="str">
        <x:f t="shared" si="40">IF($C441="","",IF(OR($V441="Overdue",$V441="Due today",AND($T441&gt;=7,NOT(OR($A441="Rejected",$A441="Offer",$A441="Withdrawn")))),"Yes","No"))</x:f>
      </x:c>
      <x:c r="X441" s="31" t="str">
        <x:f t="shared" si="41">IF($C441="","",IF(OR($A441="Rejected",$A441="Offer",$A441="Withdrawn"),"Closed","Open"))</x:f>
      </x:c>
    </x:row>
    <x:row r="442" ht="19.5" customHeight="1">
      <x:c r="A442" s="31"/>
      <x:c r="B442" s="31"/>
      <x:c r="C442" s="31"/>
      <x:c r="D442" s="31"/>
      <x:c r="E442" s="31"/>
      <x:c r="F442" s="31"/>
      <x:c r="G442" s="31"/>
      <x:c r="H442" s="31"/>
      <x:c r="I442" s="31"/>
      <x:c r="J442" s="35"/>
      <x:c r="K442" s="35"/>
      <x:c r="L442" s="35" t="str">
        <x:f t="shared" si="36">IF($C442="","",IF(OR($A442="Rejected",$A442="Offer",$A442="Withdrawn"),"",IF($J442="","",$J442+7)))</x:f>
      </x:c>
      <x:c r="M442" s="31"/>
      <x:c r="N442" s="31"/>
      <x:c r="O442" s="31"/>
      <x:c r="P442" s="31"/>
      <x:c r="Q442" s="34"/>
      <x:c r="R442" s="31"/>
      <x:c r="S442" s="31"/>
      <x:c r="T442" s="36" t="str">
        <x:f t="shared" ca="1" si="37">IF($C442="","",IF($K442="","",TODAY()-$K442))</x:f>
      </x:c>
      <x:c r="U442" s="36" t="str">
        <x:f t="shared" ca="1" si="38">IF($C442="","",IF($J442="","",TODAY()-$J442))</x:f>
      </x:c>
      <x:c r="V442" s="31" t="str">
        <x:f t="shared" ca="1" si="39">IF($C442="","",IF($L442="","No follow-up set",IF($L442&lt;TODAY(),"Overdue",IF($L442=TODAY(),"Due today",IF($L442&lt;=TODAY()+7,"Due soon","Scheduled")))))</x:f>
      </x:c>
      <x:c r="W442" s="31" t="str">
        <x:f t="shared" si="40">IF($C442="","",IF(OR($V442="Overdue",$V442="Due today",AND($T442&gt;=7,NOT(OR($A442="Rejected",$A442="Offer",$A442="Withdrawn")))),"Yes","No"))</x:f>
      </x:c>
      <x:c r="X442" s="31" t="str">
        <x:f t="shared" si="41">IF($C442="","",IF(OR($A442="Rejected",$A442="Offer",$A442="Withdrawn"),"Closed","Open"))</x:f>
      </x:c>
    </x:row>
    <x:row r="443" ht="19.5" customHeight="1">
      <x:c r="A443" s="31"/>
      <x:c r="B443" s="31"/>
      <x:c r="C443" s="31"/>
      <x:c r="D443" s="31"/>
      <x:c r="E443" s="31"/>
      <x:c r="F443" s="31"/>
      <x:c r="G443" s="31"/>
      <x:c r="H443" s="31"/>
      <x:c r="I443" s="31"/>
      <x:c r="J443" s="35"/>
      <x:c r="K443" s="35"/>
      <x:c r="L443" s="35" t="str">
        <x:f t="shared" si="36">IF($C443="","",IF(OR($A443="Rejected",$A443="Offer",$A443="Withdrawn"),"",IF($J443="","",$J443+7)))</x:f>
      </x:c>
      <x:c r="M443" s="31"/>
      <x:c r="N443" s="31"/>
      <x:c r="O443" s="31"/>
      <x:c r="P443" s="31"/>
      <x:c r="Q443" s="34"/>
      <x:c r="R443" s="31"/>
      <x:c r="S443" s="31"/>
      <x:c r="T443" s="36" t="str">
        <x:f t="shared" ca="1" si="37">IF($C443="","",IF($K443="","",TODAY()-$K443))</x:f>
      </x:c>
      <x:c r="U443" s="36" t="str">
        <x:f t="shared" ca="1" si="38">IF($C443="","",IF($J443="","",TODAY()-$J443))</x:f>
      </x:c>
      <x:c r="V443" s="31" t="str">
        <x:f t="shared" ca="1" si="39">IF($C443="","",IF($L443="","No follow-up set",IF($L443&lt;TODAY(),"Overdue",IF($L443=TODAY(),"Due today",IF($L443&lt;=TODAY()+7,"Due soon","Scheduled")))))</x:f>
      </x:c>
      <x:c r="W443" s="31" t="str">
        <x:f t="shared" si="40">IF($C443="","",IF(OR($V443="Overdue",$V443="Due today",AND($T443&gt;=7,NOT(OR($A443="Rejected",$A443="Offer",$A443="Withdrawn")))),"Yes","No"))</x:f>
      </x:c>
      <x:c r="X443" s="31" t="str">
        <x:f t="shared" si="41">IF($C443="","",IF(OR($A443="Rejected",$A443="Offer",$A443="Withdrawn"),"Closed","Open"))</x:f>
      </x:c>
    </x:row>
    <x:row r="444" ht="19.5" customHeight="1">
      <x:c r="A444" s="31"/>
      <x:c r="B444" s="31"/>
      <x:c r="C444" s="31"/>
      <x:c r="D444" s="31"/>
      <x:c r="E444" s="31"/>
      <x:c r="F444" s="31"/>
      <x:c r="G444" s="31"/>
      <x:c r="H444" s="31"/>
      <x:c r="I444" s="31"/>
      <x:c r="J444" s="35"/>
      <x:c r="K444" s="35"/>
      <x:c r="L444" s="35" t="str">
        <x:f t="shared" si="36">IF($C444="","",IF(OR($A444="Rejected",$A444="Offer",$A444="Withdrawn"),"",IF($J444="","",$J444+7)))</x:f>
      </x:c>
      <x:c r="M444" s="31"/>
      <x:c r="N444" s="31"/>
      <x:c r="O444" s="31"/>
      <x:c r="P444" s="31"/>
      <x:c r="Q444" s="34"/>
      <x:c r="R444" s="31"/>
      <x:c r="S444" s="31"/>
      <x:c r="T444" s="36" t="str">
        <x:f t="shared" ca="1" si="37">IF($C444="","",IF($K444="","",TODAY()-$K444))</x:f>
      </x:c>
      <x:c r="U444" s="36" t="str">
        <x:f t="shared" ca="1" si="38">IF($C444="","",IF($J444="","",TODAY()-$J444))</x:f>
      </x:c>
      <x:c r="V444" s="31" t="str">
        <x:f t="shared" ca="1" si="39">IF($C444="","",IF($L444="","No follow-up set",IF($L444&lt;TODAY(),"Overdue",IF($L444=TODAY(),"Due today",IF($L444&lt;=TODAY()+7,"Due soon","Scheduled")))))</x:f>
      </x:c>
      <x:c r="W444" s="31" t="str">
        <x:f t="shared" si="40">IF($C444="","",IF(OR($V444="Overdue",$V444="Due today",AND($T444&gt;=7,NOT(OR($A444="Rejected",$A444="Offer",$A444="Withdrawn")))),"Yes","No"))</x:f>
      </x:c>
      <x:c r="X444" s="31" t="str">
        <x:f t="shared" si="41">IF($C444="","",IF(OR($A444="Rejected",$A444="Offer",$A444="Withdrawn"),"Closed","Open"))</x:f>
      </x:c>
    </x:row>
    <x:row r="445" ht="19.5" customHeight="1">
      <x:c r="A445" s="31"/>
      <x:c r="B445" s="31"/>
      <x:c r="C445" s="31"/>
      <x:c r="D445" s="31"/>
      <x:c r="E445" s="31"/>
      <x:c r="F445" s="31"/>
      <x:c r="G445" s="31"/>
      <x:c r="H445" s="31"/>
      <x:c r="I445" s="31"/>
      <x:c r="J445" s="35"/>
      <x:c r="K445" s="35"/>
      <x:c r="L445" s="35" t="str">
        <x:f t="shared" si="36">IF($C445="","",IF(OR($A445="Rejected",$A445="Offer",$A445="Withdrawn"),"",IF($J445="","",$J445+7)))</x:f>
      </x:c>
      <x:c r="M445" s="31"/>
      <x:c r="N445" s="31"/>
      <x:c r="O445" s="31"/>
      <x:c r="P445" s="31"/>
      <x:c r="Q445" s="34"/>
      <x:c r="R445" s="31"/>
      <x:c r="S445" s="31"/>
      <x:c r="T445" s="36" t="str">
        <x:f t="shared" ca="1" si="37">IF($C445="","",IF($K445="","",TODAY()-$K445))</x:f>
      </x:c>
      <x:c r="U445" s="36" t="str">
        <x:f t="shared" ca="1" si="38">IF($C445="","",IF($J445="","",TODAY()-$J445))</x:f>
      </x:c>
      <x:c r="V445" s="31" t="str">
        <x:f t="shared" ca="1" si="39">IF($C445="","",IF($L445="","No follow-up set",IF($L445&lt;TODAY(),"Overdue",IF($L445=TODAY(),"Due today",IF($L445&lt;=TODAY()+7,"Due soon","Scheduled")))))</x:f>
      </x:c>
      <x:c r="W445" s="31" t="str">
        <x:f t="shared" si="40">IF($C445="","",IF(OR($V445="Overdue",$V445="Due today",AND($T445&gt;=7,NOT(OR($A445="Rejected",$A445="Offer",$A445="Withdrawn")))),"Yes","No"))</x:f>
      </x:c>
      <x:c r="X445" s="31" t="str">
        <x:f t="shared" si="41">IF($C445="","",IF(OR($A445="Rejected",$A445="Offer",$A445="Withdrawn"),"Closed","Open"))</x:f>
      </x:c>
    </x:row>
    <x:row r="446" ht="19.5" customHeight="1">
      <x:c r="A446" s="31"/>
      <x:c r="B446" s="31"/>
      <x:c r="C446" s="31"/>
      <x:c r="D446" s="31"/>
      <x:c r="E446" s="31"/>
      <x:c r="F446" s="31"/>
      <x:c r="G446" s="31"/>
      <x:c r="H446" s="31"/>
      <x:c r="I446" s="31"/>
      <x:c r="J446" s="35"/>
      <x:c r="K446" s="35"/>
      <x:c r="L446" s="35" t="str">
        <x:f t="shared" si="36">IF($C446="","",IF(OR($A446="Rejected",$A446="Offer",$A446="Withdrawn"),"",IF($J446="","",$J446+7)))</x:f>
      </x:c>
      <x:c r="M446" s="31"/>
      <x:c r="N446" s="31"/>
      <x:c r="O446" s="31"/>
      <x:c r="P446" s="31"/>
      <x:c r="Q446" s="34"/>
      <x:c r="R446" s="31"/>
      <x:c r="S446" s="31"/>
      <x:c r="T446" s="36" t="str">
        <x:f t="shared" ca="1" si="37">IF($C446="","",IF($K446="","",TODAY()-$K446))</x:f>
      </x:c>
      <x:c r="U446" s="36" t="str">
        <x:f t="shared" ca="1" si="38">IF($C446="","",IF($J446="","",TODAY()-$J446))</x:f>
      </x:c>
      <x:c r="V446" s="31" t="str">
        <x:f t="shared" ca="1" si="39">IF($C446="","",IF($L446="","No follow-up set",IF($L446&lt;TODAY(),"Overdue",IF($L446=TODAY(),"Due today",IF($L446&lt;=TODAY()+7,"Due soon","Scheduled")))))</x:f>
      </x:c>
      <x:c r="W446" s="31" t="str">
        <x:f t="shared" si="40">IF($C446="","",IF(OR($V446="Overdue",$V446="Due today",AND($T446&gt;=7,NOT(OR($A446="Rejected",$A446="Offer",$A446="Withdrawn")))),"Yes","No"))</x:f>
      </x:c>
      <x:c r="X446" s="31" t="str">
        <x:f t="shared" si="41">IF($C446="","",IF(OR($A446="Rejected",$A446="Offer",$A446="Withdrawn"),"Closed","Open"))</x:f>
      </x:c>
    </x:row>
    <x:row r="447" ht="19.5" customHeight="1">
      <x:c r="A447" s="31"/>
      <x:c r="B447" s="31"/>
      <x:c r="C447" s="31"/>
      <x:c r="D447" s="31"/>
      <x:c r="E447" s="31"/>
      <x:c r="F447" s="31"/>
      <x:c r="G447" s="31"/>
      <x:c r="H447" s="31"/>
      <x:c r="I447" s="31"/>
      <x:c r="J447" s="35"/>
      <x:c r="K447" s="35"/>
      <x:c r="L447" s="35" t="str">
        <x:f t="shared" si="36">IF($C447="","",IF(OR($A447="Rejected",$A447="Offer",$A447="Withdrawn"),"",IF($J447="","",$J447+7)))</x:f>
      </x:c>
      <x:c r="M447" s="31"/>
      <x:c r="N447" s="31"/>
      <x:c r="O447" s="31"/>
      <x:c r="P447" s="31"/>
      <x:c r="Q447" s="34"/>
      <x:c r="R447" s="31"/>
      <x:c r="S447" s="31"/>
      <x:c r="T447" s="36" t="str">
        <x:f t="shared" ca="1" si="37">IF($C447="","",IF($K447="","",TODAY()-$K447))</x:f>
      </x:c>
      <x:c r="U447" s="36" t="str">
        <x:f t="shared" ca="1" si="38">IF($C447="","",IF($J447="","",TODAY()-$J447))</x:f>
      </x:c>
      <x:c r="V447" s="31" t="str">
        <x:f t="shared" ca="1" si="39">IF($C447="","",IF($L447="","No follow-up set",IF($L447&lt;TODAY(),"Overdue",IF($L447=TODAY(),"Due today",IF($L447&lt;=TODAY()+7,"Due soon","Scheduled")))))</x:f>
      </x:c>
      <x:c r="W447" s="31" t="str">
        <x:f t="shared" si="40">IF($C447="","",IF(OR($V447="Overdue",$V447="Due today",AND($T447&gt;=7,NOT(OR($A447="Rejected",$A447="Offer",$A447="Withdrawn")))),"Yes","No"))</x:f>
      </x:c>
      <x:c r="X447" s="31" t="str">
        <x:f t="shared" si="41">IF($C447="","",IF(OR($A447="Rejected",$A447="Offer",$A447="Withdrawn"),"Closed","Open"))</x:f>
      </x:c>
    </x:row>
    <x:row r="448" ht="19.5" customHeight="1">
      <x:c r="A448" s="31"/>
      <x:c r="B448" s="31"/>
      <x:c r="C448" s="31"/>
      <x:c r="D448" s="31"/>
      <x:c r="E448" s="31"/>
      <x:c r="F448" s="31"/>
      <x:c r="G448" s="31"/>
      <x:c r="H448" s="31"/>
      <x:c r="I448" s="31"/>
      <x:c r="J448" s="35"/>
      <x:c r="K448" s="35"/>
      <x:c r="L448" s="35" t="str">
        <x:f t="shared" si="36">IF($C448="","",IF(OR($A448="Rejected",$A448="Offer",$A448="Withdrawn"),"",IF($J448="","",$J448+7)))</x:f>
      </x:c>
      <x:c r="M448" s="31"/>
      <x:c r="N448" s="31"/>
      <x:c r="O448" s="31"/>
      <x:c r="P448" s="31"/>
      <x:c r="Q448" s="34"/>
      <x:c r="R448" s="31"/>
      <x:c r="S448" s="31"/>
      <x:c r="T448" s="36" t="str">
        <x:f t="shared" ca="1" si="37">IF($C448="","",IF($K448="","",TODAY()-$K448))</x:f>
      </x:c>
      <x:c r="U448" s="36" t="str">
        <x:f t="shared" ca="1" si="38">IF($C448="","",IF($J448="","",TODAY()-$J448))</x:f>
      </x:c>
      <x:c r="V448" s="31" t="str">
        <x:f t="shared" ca="1" si="39">IF($C448="","",IF($L448="","No follow-up set",IF($L448&lt;TODAY(),"Overdue",IF($L448=TODAY(),"Due today",IF($L448&lt;=TODAY()+7,"Due soon","Scheduled")))))</x:f>
      </x:c>
      <x:c r="W448" s="31" t="str">
        <x:f t="shared" si="40">IF($C448="","",IF(OR($V448="Overdue",$V448="Due today",AND($T448&gt;=7,NOT(OR($A448="Rejected",$A448="Offer",$A448="Withdrawn")))),"Yes","No"))</x:f>
      </x:c>
      <x:c r="X448" s="31" t="str">
        <x:f t="shared" si="41">IF($C448="","",IF(OR($A448="Rejected",$A448="Offer",$A448="Withdrawn"),"Closed","Open"))</x:f>
      </x:c>
    </x:row>
    <x:row r="449" ht="19.5" customHeight="1">
      <x:c r="A449" s="31"/>
      <x:c r="B449" s="31"/>
      <x:c r="C449" s="31"/>
      <x:c r="D449" s="31"/>
      <x:c r="E449" s="31"/>
      <x:c r="F449" s="31"/>
      <x:c r="G449" s="31"/>
      <x:c r="H449" s="31"/>
      <x:c r="I449" s="31"/>
      <x:c r="J449" s="35"/>
      <x:c r="K449" s="35"/>
      <x:c r="L449" s="35" t="str">
        <x:f t="shared" si="36">IF($C449="","",IF(OR($A449="Rejected",$A449="Offer",$A449="Withdrawn"),"",IF($J449="","",$J449+7)))</x:f>
      </x:c>
      <x:c r="M449" s="31"/>
      <x:c r="N449" s="31"/>
      <x:c r="O449" s="31"/>
      <x:c r="P449" s="31"/>
      <x:c r="Q449" s="34"/>
      <x:c r="R449" s="31"/>
      <x:c r="S449" s="31"/>
      <x:c r="T449" s="36" t="str">
        <x:f t="shared" ca="1" si="37">IF($C449="","",IF($K449="","",TODAY()-$K449))</x:f>
      </x:c>
      <x:c r="U449" s="36" t="str">
        <x:f t="shared" ca="1" si="38">IF($C449="","",IF($J449="","",TODAY()-$J449))</x:f>
      </x:c>
      <x:c r="V449" s="31" t="str">
        <x:f t="shared" ca="1" si="39">IF($C449="","",IF($L449="","No follow-up set",IF($L449&lt;TODAY(),"Overdue",IF($L449=TODAY(),"Due today",IF($L449&lt;=TODAY()+7,"Due soon","Scheduled")))))</x:f>
      </x:c>
      <x:c r="W449" s="31" t="str">
        <x:f t="shared" si="40">IF($C449="","",IF(OR($V449="Overdue",$V449="Due today",AND($T449&gt;=7,NOT(OR($A449="Rejected",$A449="Offer",$A449="Withdrawn")))),"Yes","No"))</x:f>
      </x:c>
      <x:c r="X449" s="31" t="str">
        <x:f t="shared" si="41">IF($C449="","",IF(OR($A449="Rejected",$A449="Offer",$A449="Withdrawn"),"Closed","Open"))</x:f>
      </x:c>
    </x:row>
    <x:row r="450" ht="19.5" customHeight="1">
      <x:c r="A450" s="31"/>
      <x:c r="B450" s="31"/>
      <x:c r="C450" s="31"/>
      <x:c r="D450" s="31"/>
      <x:c r="E450" s="31"/>
      <x:c r="F450" s="31"/>
      <x:c r="G450" s="31"/>
      <x:c r="H450" s="31"/>
      <x:c r="I450" s="31"/>
      <x:c r="J450" s="35"/>
      <x:c r="K450" s="35"/>
      <x:c r="L450" s="35" t="str">
        <x:f t="shared" ref="L450:L501" si="42">IF($C450="","",IF(OR($A450="Rejected",$A450="Offer",$A450="Withdrawn"),"",IF($J450="","",$J450+7)))</x:f>
      </x:c>
      <x:c r="M450" s="31"/>
      <x:c r="N450" s="31"/>
      <x:c r="O450" s="31"/>
      <x:c r="P450" s="31"/>
      <x:c r="Q450" s="34"/>
      <x:c r="R450" s="31"/>
      <x:c r="S450" s="31"/>
      <x:c r="T450" s="36" t="str">
        <x:f t="shared" ref="T450:T501" ca="1" si="43">IF($C450="","",IF($K450="","",TODAY()-$K450))</x:f>
      </x:c>
      <x:c r="U450" s="36" t="str">
        <x:f t="shared" ref="U450:U501" ca="1" si="44">IF($C450="","",IF($J450="","",TODAY()-$J450))</x:f>
      </x:c>
      <x:c r="V450" s="31" t="str">
        <x:f t="shared" ref="V450:V501" ca="1" si="45">IF($C450="","",IF($L450="","No follow-up set",IF($L450&lt;TODAY(),"Overdue",IF($L450=TODAY(),"Due today",IF($L450&lt;=TODAY()+7,"Due soon","Scheduled")))))</x:f>
      </x:c>
      <x:c r="W450" s="31" t="str">
        <x:f t="shared" ref="W450:W501" si="46">IF($C450="","",IF(OR($V450="Overdue",$V450="Due today",AND($T450&gt;=7,NOT(OR($A450="Rejected",$A450="Offer",$A450="Withdrawn")))),"Yes","No"))</x:f>
      </x:c>
      <x:c r="X450" s="31" t="str">
        <x:f t="shared" ref="X450:X501" si="47">IF($C450="","",IF(OR($A450="Rejected",$A450="Offer",$A450="Withdrawn"),"Closed","Open"))</x:f>
      </x:c>
    </x:row>
    <x:row r="451" ht="19.5" customHeight="1">
      <x:c r="A451" s="31"/>
      <x:c r="B451" s="31"/>
      <x:c r="C451" s="31"/>
      <x:c r="D451" s="31"/>
      <x:c r="E451" s="31"/>
      <x:c r="F451" s="31"/>
      <x:c r="G451" s="31"/>
      <x:c r="H451" s="31"/>
      <x:c r="I451" s="31"/>
      <x:c r="J451" s="35"/>
      <x:c r="K451" s="35"/>
      <x:c r="L451" s="35" t="str">
        <x:f t="shared" si="42">IF($C451="","",IF(OR($A451="Rejected",$A451="Offer",$A451="Withdrawn"),"",IF($J451="","",$J451+7)))</x:f>
      </x:c>
      <x:c r="M451" s="31"/>
      <x:c r="N451" s="31"/>
      <x:c r="O451" s="31"/>
      <x:c r="P451" s="31"/>
      <x:c r="Q451" s="34"/>
      <x:c r="R451" s="31"/>
      <x:c r="S451" s="31"/>
      <x:c r="T451" s="36" t="str">
        <x:f t="shared" ca="1" si="43">IF($C451="","",IF($K451="","",TODAY()-$K451))</x:f>
      </x:c>
      <x:c r="U451" s="36" t="str">
        <x:f t="shared" ca="1" si="44">IF($C451="","",IF($J451="","",TODAY()-$J451))</x:f>
      </x:c>
      <x:c r="V451" s="31" t="str">
        <x:f t="shared" ca="1" si="45">IF($C451="","",IF($L451="","No follow-up set",IF($L451&lt;TODAY(),"Overdue",IF($L451=TODAY(),"Due today",IF($L451&lt;=TODAY()+7,"Due soon","Scheduled")))))</x:f>
      </x:c>
      <x:c r="W451" s="31" t="str">
        <x:f t="shared" si="46">IF($C451="","",IF(OR($V451="Overdue",$V451="Due today",AND($T451&gt;=7,NOT(OR($A451="Rejected",$A451="Offer",$A451="Withdrawn")))),"Yes","No"))</x:f>
      </x:c>
      <x:c r="X451" s="31" t="str">
        <x:f t="shared" si="47">IF($C451="","",IF(OR($A451="Rejected",$A451="Offer",$A451="Withdrawn"),"Closed","Open"))</x:f>
      </x:c>
    </x:row>
    <x:row r="452" ht="19.5" customHeight="1">
      <x:c r="A452" s="31"/>
      <x:c r="B452" s="31"/>
      <x:c r="C452" s="31"/>
      <x:c r="D452" s="31"/>
      <x:c r="E452" s="31"/>
      <x:c r="F452" s="31"/>
      <x:c r="G452" s="31"/>
      <x:c r="H452" s="31"/>
      <x:c r="I452" s="31"/>
      <x:c r="J452" s="35"/>
      <x:c r="K452" s="35"/>
      <x:c r="L452" s="35" t="str">
        <x:f t="shared" si="42">IF($C452="","",IF(OR($A452="Rejected",$A452="Offer",$A452="Withdrawn"),"",IF($J452="","",$J452+7)))</x:f>
      </x:c>
      <x:c r="M452" s="31"/>
      <x:c r="N452" s="31"/>
      <x:c r="O452" s="31"/>
      <x:c r="P452" s="31"/>
      <x:c r="Q452" s="34"/>
      <x:c r="R452" s="31"/>
      <x:c r="S452" s="31"/>
      <x:c r="T452" s="36" t="str">
        <x:f t="shared" ca="1" si="43">IF($C452="","",IF($K452="","",TODAY()-$K452))</x:f>
      </x:c>
      <x:c r="U452" s="36" t="str">
        <x:f t="shared" ca="1" si="44">IF($C452="","",IF($J452="","",TODAY()-$J452))</x:f>
      </x:c>
      <x:c r="V452" s="31" t="str">
        <x:f t="shared" ca="1" si="45">IF($C452="","",IF($L452="","No follow-up set",IF($L452&lt;TODAY(),"Overdue",IF($L452=TODAY(),"Due today",IF($L452&lt;=TODAY()+7,"Due soon","Scheduled")))))</x:f>
      </x:c>
      <x:c r="W452" s="31" t="str">
        <x:f t="shared" si="46">IF($C452="","",IF(OR($V452="Overdue",$V452="Due today",AND($T452&gt;=7,NOT(OR($A452="Rejected",$A452="Offer",$A452="Withdrawn")))),"Yes","No"))</x:f>
      </x:c>
      <x:c r="X452" s="31" t="str">
        <x:f t="shared" si="47">IF($C452="","",IF(OR($A452="Rejected",$A452="Offer",$A452="Withdrawn"),"Closed","Open"))</x:f>
      </x:c>
    </x:row>
    <x:row r="453" ht="19.5" customHeight="1">
      <x:c r="A453" s="31"/>
      <x:c r="B453" s="31"/>
      <x:c r="C453" s="31"/>
      <x:c r="D453" s="31"/>
      <x:c r="E453" s="31"/>
      <x:c r="F453" s="31"/>
      <x:c r="G453" s="31"/>
      <x:c r="H453" s="31"/>
      <x:c r="I453" s="31"/>
      <x:c r="J453" s="35"/>
      <x:c r="K453" s="35"/>
      <x:c r="L453" s="35" t="str">
        <x:f t="shared" si="42">IF($C453="","",IF(OR($A453="Rejected",$A453="Offer",$A453="Withdrawn"),"",IF($J453="","",$J453+7)))</x:f>
      </x:c>
      <x:c r="M453" s="31"/>
      <x:c r="N453" s="31"/>
      <x:c r="O453" s="31"/>
      <x:c r="P453" s="31"/>
      <x:c r="Q453" s="34"/>
      <x:c r="R453" s="31"/>
      <x:c r="S453" s="31"/>
      <x:c r="T453" s="36" t="str">
        <x:f t="shared" ca="1" si="43">IF($C453="","",IF($K453="","",TODAY()-$K453))</x:f>
      </x:c>
      <x:c r="U453" s="36" t="str">
        <x:f t="shared" ca="1" si="44">IF($C453="","",IF($J453="","",TODAY()-$J453))</x:f>
      </x:c>
      <x:c r="V453" s="31" t="str">
        <x:f t="shared" ca="1" si="45">IF($C453="","",IF($L453="","No follow-up set",IF($L453&lt;TODAY(),"Overdue",IF($L453=TODAY(),"Due today",IF($L453&lt;=TODAY()+7,"Due soon","Scheduled")))))</x:f>
      </x:c>
      <x:c r="W453" s="31" t="str">
        <x:f t="shared" si="46">IF($C453="","",IF(OR($V453="Overdue",$V453="Due today",AND($T453&gt;=7,NOT(OR($A453="Rejected",$A453="Offer",$A453="Withdrawn")))),"Yes","No"))</x:f>
      </x:c>
      <x:c r="X453" s="31" t="str">
        <x:f t="shared" si="47">IF($C453="","",IF(OR($A453="Rejected",$A453="Offer",$A453="Withdrawn"),"Closed","Open"))</x:f>
      </x:c>
    </x:row>
    <x:row r="454" ht="19.5" customHeight="1">
      <x:c r="A454" s="31"/>
      <x:c r="B454" s="31"/>
      <x:c r="C454" s="31"/>
      <x:c r="D454" s="31"/>
      <x:c r="E454" s="31"/>
      <x:c r="F454" s="31"/>
      <x:c r="G454" s="31"/>
      <x:c r="H454" s="31"/>
      <x:c r="I454" s="31"/>
      <x:c r="J454" s="35"/>
      <x:c r="K454" s="35"/>
      <x:c r="L454" s="35" t="str">
        <x:f t="shared" si="42">IF($C454="","",IF(OR($A454="Rejected",$A454="Offer",$A454="Withdrawn"),"",IF($J454="","",$J454+7)))</x:f>
      </x:c>
      <x:c r="M454" s="31"/>
      <x:c r="N454" s="31"/>
      <x:c r="O454" s="31"/>
      <x:c r="P454" s="31"/>
      <x:c r="Q454" s="34"/>
      <x:c r="R454" s="31"/>
      <x:c r="S454" s="31"/>
      <x:c r="T454" s="36" t="str">
        <x:f t="shared" ca="1" si="43">IF($C454="","",IF($K454="","",TODAY()-$K454))</x:f>
      </x:c>
      <x:c r="U454" s="36" t="str">
        <x:f t="shared" ca="1" si="44">IF($C454="","",IF($J454="","",TODAY()-$J454))</x:f>
      </x:c>
      <x:c r="V454" s="31" t="str">
        <x:f t="shared" ca="1" si="45">IF($C454="","",IF($L454="","No follow-up set",IF($L454&lt;TODAY(),"Overdue",IF($L454=TODAY(),"Due today",IF($L454&lt;=TODAY()+7,"Due soon","Scheduled")))))</x:f>
      </x:c>
      <x:c r="W454" s="31" t="str">
        <x:f t="shared" si="46">IF($C454="","",IF(OR($V454="Overdue",$V454="Due today",AND($T454&gt;=7,NOT(OR($A454="Rejected",$A454="Offer",$A454="Withdrawn")))),"Yes","No"))</x:f>
      </x:c>
      <x:c r="X454" s="31" t="str">
        <x:f t="shared" si="47">IF($C454="","",IF(OR($A454="Rejected",$A454="Offer",$A454="Withdrawn"),"Closed","Open"))</x:f>
      </x:c>
    </x:row>
    <x:row r="455" ht="19.5" customHeight="1">
      <x:c r="A455" s="31"/>
      <x:c r="B455" s="31"/>
      <x:c r="C455" s="31"/>
      <x:c r="D455" s="31"/>
      <x:c r="E455" s="31"/>
      <x:c r="F455" s="31"/>
      <x:c r="G455" s="31"/>
      <x:c r="H455" s="31"/>
      <x:c r="I455" s="31"/>
      <x:c r="J455" s="35"/>
      <x:c r="K455" s="35"/>
      <x:c r="L455" s="35" t="str">
        <x:f t="shared" si="42">IF($C455="","",IF(OR($A455="Rejected",$A455="Offer",$A455="Withdrawn"),"",IF($J455="","",$J455+7)))</x:f>
      </x:c>
      <x:c r="M455" s="31"/>
      <x:c r="N455" s="31"/>
      <x:c r="O455" s="31"/>
      <x:c r="P455" s="31"/>
      <x:c r="Q455" s="34"/>
      <x:c r="R455" s="31"/>
      <x:c r="S455" s="31"/>
      <x:c r="T455" s="36" t="str">
        <x:f t="shared" ca="1" si="43">IF($C455="","",IF($K455="","",TODAY()-$K455))</x:f>
      </x:c>
      <x:c r="U455" s="36" t="str">
        <x:f t="shared" ca="1" si="44">IF($C455="","",IF($J455="","",TODAY()-$J455))</x:f>
      </x:c>
      <x:c r="V455" s="31" t="str">
        <x:f t="shared" ca="1" si="45">IF($C455="","",IF($L455="","No follow-up set",IF($L455&lt;TODAY(),"Overdue",IF($L455=TODAY(),"Due today",IF($L455&lt;=TODAY()+7,"Due soon","Scheduled")))))</x:f>
      </x:c>
      <x:c r="W455" s="31" t="str">
        <x:f t="shared" si="46">IF($C455="","",IF(OR($V455="Overdue",$V455="Due today",AND($T455&gt;=7,NOT(OR($A455="Rejected",$A455="Offer",$A455="Withdrawn")))),"Yes","No"))</x:f>
      </x:c>
      <x:c r="X455" s="31" t="str">
        <x:f t="shared" si="47">IF($C455="","",IF(OR($A455="Rejected",$A455="Offer",$A455="Withdrawn"),"Closed","Open"))</x:f>
      </x:c>
    </x:row>
    <x:row r="456" ht="19.5" customHeight="1">
      <x:c r="A456" s="31"/>
      <x:c r="B456" s="31"/>
      <x:c r="C456" s="31"/>
      <x:c r="D456" s="31"/>
      <x:c r="E456" s="31"/>
      <x:c r="F456" s="31"/>
      <x:c r="G456" s="31"/>
      <x:c r="H456" s="31"/>
      <x:c r="I456" s="31"/>
      <x:c r="J456" s="35"/>
      <x:c r="K456" s="35"/>
      <x:c r="L456" s="35" t="str">
        <x:f t="shared" si="42">IF($C456="","",IF(OR($A456="Rejected",$A456="Offer",$A456="Withdrawn"),"",IF($J456="","",$J456+7)))</x:f>
      </x:c>
      <x:c r="M456" s="31"/>
      <x:c r="N456" s="31"/>
      <x:c r="O456" s="31"/>
      <x:c r="P456" s="31"/>
      <x:c r="Q456" s="34"/>
      <x:c r="R456" s="31"/>
      <x:c r="S456" s="31"/>
      <x:c r="T456" s="36" t="str">
        <x:f t="shared" ca="1" si="43">IF($C456="","",IF($K456="","",TODAY()-$K456))</x:f>
      </x:c>
      <x:c r="U456" s="36" t="str">
        <x:f t="shared" ca="1" si="44">IF($C456="","",IF($J456="","",TODAY()-$J456))</x:f>
      </x:c>
      <x:c r="V456" s="31" t="str">
        <x:f t="shared" ca="1" si="45">IF($C456="","",IF($L456="","No follow-up set",IF($L456&lt;TODAY(),"Overdue",IF($L456=TODAY(),"Due today",IF($L456&lt;=TODAY()+7,"Due soon","Scheduled")))))</x:f>
      </x:c>
      <x:c r="W456" s="31" t="str">
        <x:f t="shared" si="46">IF($C456="","",IF(OR($V456="Overdue",$V456="Due today",AND($T456&gt;=7,NOT(OR($A456="Rejected",$A456="Offer",$A456="Withdrawn")))),"Yes","No"))</x:f>
      </x:c>
      <x:c r="X456" s="31" t="str">
        <x:f t="shared" si="47">IF($C456="","",IF(OR($A456="Rejected",$A456="Offer",$A456="Withdrawn"),"Closed","Open"))</x:f>
      </x:c>
    </x:row>
    <x:row r="457" ht="19.5" customHeight="1">
      <x:c r="A457" s="31"/>
      <x:c r="B457" s="31"/>
      <x:c r="C457" s="31"/>
      <x:c r="D457" s="31"/>
      <x:c r="E457" s="31"/>
      <x:c r="F457" s="31"/>
      <x:c r="G457" s="31"/>
      <x:c r="H457" s="31"/>
      <x:c r="I457" s="31"/>
      <x:c r="J457" s="35"/>
      <x:c r="K457" s="35"/>
      <x:c r="L457" s="35" t="str">
        <x:f t="shared" si="42">IF($C457="","",IF(OR($A457="Rejected",$A457="Offer",$A457="Withdrawn"),"",IF($J457="","",$J457+7)))</x:f>
      </x:c>
      <x:c r="M457" s="31"/>
      <x:c r="N457" s="31"/>
      <x:c r="O457" s="31"/>
      <x:c r="P457" s="31"/>
      <x:c r="Q457" s="34"/>
      <x:c r="R457" s="31"/>
      <x:c r="S457" s="31"/>
      <x:c r="T457" s="36" t="str">
        <x:f t="shared" ca="1" si="43">IF($C457="","",IF($K457="","",TODAY()-$K457))</x:f>
      </x:c>
      <x:c r="U457" s="36" t="str">
        <x:f t="shared" ca="1" si="44">IF($C457="","",IF($J457="","",TODAY()-$J457))</x:f>
      </x:c>
      <x:c r="V457" s="31" t="str">
        <x:f t="shared" ca="1" si="45">IF($C457="","",IF($L457="","No follow-up set",IF($L457&lt;TODAY(),"Overdue",IF($L457=TODAY(),"Due today",IF($L457&lt;=TODAY()+7,"Due soon","Scheduled")))))</x:f>
      </x:c>
      <x:c r="W457" s="31" t="str">
        <x:f t="shared" si="46">IF($C457="","",IF(OR($V457="Overdue",$V457="Due today",AND($T457&gt;=7,NOT(OR($A457="Rejected",$A457="Offer",$A457="Withdrawn")))),"Yes","No"))</x:f>
      </x:c>
      <x:c r="X457" s="31" t="str">
        <x:f t="shared" si="47">IF($C457="","",IF(OR($A457="Rejected",$A457="Offer",$A457="Withdrawn"),"Closed","Open"))</x:f>
      </x:c>
    </x:row>
    <x:row r="458" ht="19.5" customHeight="1">
      <x:c r="A458" s="31"/>
      <x:c r="B458" s="31"/>
      <x:c r="C458" s="31"/>
      <x:c r="D458" s="31"/>
      <x:c r="E458" s="31"/>
      <x:c r="F458" s="31"/>
      <x:c r="G458" s="31"/>
      <x:c r="H458" s="31"/>
      <x:c r="I458" s="31"/>
      <x:c r="J458" s="35"/>
      <x:c r="K458" s="35"/>
      <x:c r="L458" s="35" t="str">
        <x:f t="shared" si="42">IF($C458="","",IF(OR($A458="Rejected",$A458="Offer",$A458="Withdrawn"),"",IF($J458="","",$J458+7)))</x:f>
      </x:c>
      <x:c r="M458" s="31"/>
      <x:c r="N458" s="31"/>
      <x:c r="O458" s="31"/>
      <x:c r="P458" s="31"/>
      <x:c r="Q458" s="34"/>
      <x:c r="R458" s="31"/>
      <x:c r="S458" s="31"/>
      <x:c r="T458" s="36" t="str">
        <x:f t="shared" ca="1" si="43">IF($C458="","",IF($K458="","",TODAY()-$K458))</x:f>
      </x:c>
      <x:c r="U458" s="36" t="str">
        <x:f t="shared" ca="1" si="44">IF($C458="","",IF($J458="","",TODAY()-$J458))</x:f>
      </x:c>
      <x:c r="V458" s="31" t="str">
        <x:f t="shared" ca="1" si="45">IF($C458="","",IF($L458="","No follow-up set",IF($L458&lt;TODAY(),"Overdue",IF($L458=TODAY(),"Due today",IF($L458&lt;=TODAY()+7,"Due soon","Scheduled")))))</x:f>
      </x:c>
      <x:c r="W458" s="31" t="str">
        <x:f t="shared" si="46">IF($C458="","",IF(OR($V458="Overdue",$V458="Due today",AND($T458&gt;=7,NOT(OR($A458="Rejected",$A458="Offer",$A458="Withdrawn")))),"Yes","No"))</x:f>
      </x:c>
      <x:c r="X458" s="31" t="str">
        <x:f t="shared" si="47">IF($C458="","",IF(OR($A458="Rejected",$A458="Offer",$A458="Withdrawn"),"Closed","Open"))</x:f>
      </x:c>
    </x:row>
    <x:row r="459" ht="19.5" customHeight="1">
      <x:c r="A459" s="31"/>
      <x:c r="B459" s="31"/>
      <x:c r="C459" s="31"/>
      <x:c r="D459" s="31"/>
      <x:c r="E459" s="31"/>
      <x:c r="F459" s="31"/>
      <x:c r="G459" s="31"/>
      <x:c r="H459" s="31"/>
      <x:c r="I459" s="31"/>
      <x:c r="J459" s="35"/>
      <x:c r="K459" s="35"/>
      <x:c r="L459" s="35" t="str">
        <x:f t="shared" si="42">IF($C459="","",IF(OR($A459="Rejected",$A459="Offer",$A459="Withdrawn"),"",IF($J459="","",$J459+7)))</x:f>
      </x:c>
      <x:c r="M459" s="31"/>
      <x:c r="N459" s="31"/>
      <x:c r="O459" s="31"/>
      <x:c r="P459" s="31"/>
      <x:c r="Q459" s="34"/>
      <x:c r="R459" s="31"/>
      <x:c r="S459" s="31"/>
      <x:c r="T459" s="36" t="str">
        <x:f t="shared" ca="1" si="43">IF($C459="","",IF($K459="","",TODAY()-$K459))</x:f>
      </x:c>
      <x:c r="U459" s="36" t="str">
        <x:f t="shared" ca="1" si="44">IF($C459="","",IF($J459="","",TODAY()-$J459))</x:f>
      </x:c>
      <x:c r="V459" s="31" t="str">
        <x:f t="shared" ca="1" si="45">IF($C459="","",IF($L459="","No follow-up set",IF($L459&lt;TODAY(),"Overdue",IF($L459=TODAY(),"Due today",IF($L459&lt;=TODAY()+7,"Due soon","Scheduled")))))</x:f>
      </x:c>
      <x:c r="W459" s="31" t="str">
        <x:f t="shared" si="46">IF($C459="","",IF(OR($V459="Overdue",$V459="Due today",AND($T459&gt;=7,NOT(OR($A459="Rejected",$A459="Offer",$A459="Withdrawn")))),"Yes","No"))</x:f>
      </x:c>
      <x:c r="X459" s="31" t="str">
        <x:f t="shared" si="47">IF($C459="","",IF(OR($A459="Rejected",$A459="Offer",$A459="Withdrawn"),"Closed","Open"))</x:f>
      </x:c>
    </x:row>
    <x:row r="460" ht="19.5" customHeight="1">
      <x:c r="A460" s="31"/>
      <x:c r="B460" s="31"/>
      <x:c r="C460" s="31"/>
      <x:c r="D460" s="31"/>
      <x:c r="E460" s="31"/>
      <x:c r="F460" s="31"/>
      <x:c r="G460" s="31"/>
      <x:c r="H460" s="31"/>
      <x:c r="I460" s="31"/>
      <x:c r="J460" s="35"/>
      <x:c r="K460" s="35"/>
      <x:c r="L460" s="35" t="str">
        <x:f t="shared" si="42">IF($C460="","",IF(OR($A460="Rejected",$A460="Offer",$A460="Withdrawn"),"",IF($J460="","",$J460+7)))</x:f>
      </x:c>
      <x:c r="M460" s="31"/>
      <x:c r="N460" s="31"/>
      <x:c r="O460" s="31"/>
      <x:c r="P460" s="31"/>
      <x:c r="Q460" s="34"/>
      <x:c r="R460" s="31"/>
      <x:c r="S460" s="31"/>
      <x:c r="T460" s="36" t="str">
        <x:f t="shared" ca="1" si="43">IF($C460="","",IF($K460="","",TODAY()-$K460))</x:f>
      </x:c>
      <x:c r="U460" s="36" t="str">
        <x:f t="shared" ca="1" si="44">IF($C460="","",IF($J460="","",TODAY()-$J460))</x:f>
      </x:c>
      <x:c r="V460" s="31" t="str">
        <x:f t="shared" ca="1" si="45">IF($C460="","",IF($L460="","No follow-up set",IF($L460&lt;TODAY(),"Overdue",IF($L460=TODAY(),"Due today",IF($L460&lt;=TODAY()+7,"Due soon","Scheduled")))))</x:f>
      </x:c>
      <x:c r="W460" s="31" t="str">
        <x:f t="shared" si="46">IF($C460="","",IF(OR($V460="Overdue",$V460="Due today",AND($T460&gt;=7,NOT(OR($A460="Rejected",$A460="Offer",$A460="Withdrawn")))),"Yes","No"))</x:f>
      </x:c>
      <x:c r="X460" s="31" t="str">
        <x:f t="shared" si="47">IF($C460="","",IF(OR($A460="Rejected",$A460="Offer",$A460="Withdrawn"),"Closed","Open"))</x:f>
      </x:c>
    </x:row>
    <x:row r="461" ht="19.5" customHeight="1">
      <x:c r="A461" s="31"/>
      <x:c r="B461" s="31"/>
      <x:c r="C461" s="31"/>
      <x:c r="D461" s="31"/>
      <x:c r="E461" s="31"/>
      <x:c r="F461" s="31"/>
      <x:c r="G461" s="31"/>
      <x:c r="H461" s="31"/>
      <x:c r="I461" s="31"/>
      <x:c r="J461" s="35"/>
      <x:c r="K461" s="35"/>
      <x:c r="L461" s="35" t="str">
        <x:f t="shared" si="42">IF($C461="","",IF(OR($A461="Rejected",$A461="Offer",$A461="Withdrawn"),"",IF($J461="","",$J461+7)))</x:f>
      </x:c>
      <x:c r="M461" s="31"/>
      <x:c r="N461" s="31"/>
      <x:c r="O461" s="31"/>
      <x:c r="P461" s="31"/>
      <x:c r="Q461" s="34"/>
      <x:c r="R461" s="31"/>
      <x:c r="S461" s="31"/>
      <x:c r="T461" s="36" t="str">
        <x:f t="shared" ca="1" si="43">IF($C461="","",IF($K461="","",TODAY()-$K461))</x:f>
      </x:c>
      <x:c r="U461" s="36" t="str">
        <x:f t="shared" ca="1" si="44">IF($C461="","",IF($J461="","",TODAY()-$J461))</x:f>
      </x:c>
      <x:c r="V461" s="31" t="str">
        <x:f t="shared" ca="1" si="45">IF($C461="","",IF($L461="","No follow-up set",IF($L461&lt;TODAY(),"Overdue",IF($L461=TODAY(),"Due today",IF($L461&lt;=TODAY()+7,"Due soon","Scheduled")))))</x:f>
      </x:c>
      <x:c r="W461" s="31" t="str">
        <x:f t="shared" si="46">IF($C461="","",IF(OR($V461="Overdue",$V461="Due today",AND($T461&gt;=7,NOT(OR($A461="Rejected",$A461="Offer",$A461="Withdrawn")))),"Yes","No"))</x:f>
      </x:c>
      <x:c r="X461" s="31" t="str">
        <x:f t="shared" si="47">IF($C461="","",IF(OR($A461="Rejected",$A461="Offer",$A461="Withdrawn"),"Closed","Open"))</x:f>
      </x:c>
    </x:row>
    <x:row r="462" ht="19.5" customHeight="1">
      <x:c r="A462" s="31"/>
      <x:c r="B462" s="31"/>
      <x:c r="C462" s="31"/>
      <x:c r="D462" s="31"/>
      <x:c r="E462" s="31"/>
      <x:c r="F462" s="31"/>
      <x:c r="G462" s="31"/>
      <x:c r="H462" s="31"/>
      <x:c r="I462" s="31"/>
      <x:c r="J462" s="35"/>
      <x:c r="K462" s="35"/>
      <x:c r="L462" s="35" t="str">
        <x:f t="shared" si="42">IF($C462="","",IF(OR($A462="Rejected",$A462="Offer",$A462="Withdrawn"),"",IF($J462="","",$J462+7)))</x:f>
      </x:c>
      <x:c r="M462" s="31"/>
      <x:c r="N462" s="31"/>
      <x:c r="O462" s="31"/>
      <x:c r="P462" s="31"/>
      <x:c r="Q462" s="34"/>
      <x:c r="R462" s="31"/>
      <x:c r="S462" s="31"/>
      <x:c r="T462" s="36" t="str">
        <x:f t="shared" ca="1" si="43">IF($C462="","",IF($K462="","",TODAY()-$K462))</x:f>
      </x:c>
      <x:c r="U462" s="36" t="str">
        <x:f t="shared" ca="1" si="44">IF($C462="","",IF($J462="","",TODAY()-$J462))</x:f>
      </x:c>
      <x:c r="V462" s="31" t="str">
        <x:f t="shared" ca="1" si="45">IF($C462="","",IF($L462="","No follow-up set",IF($L462&lt;TODAY(),"Overdue",IF($L462=TODAY(),"Due today",IF($L462&lt;=TODAY()+7,"Due soon","Scheduled")))))</x:f>
      </x:c>
      <x:c r="W462" s="31" t="str">
        <x:f t="shared" si="46">IF($C462="","",IF(OR($V462="Overdue",$V462="Due today",AND($T462&gt;=7,NOT(OR($A462="Rejected",$A462="Offer",$A462="Withdrawn")))),"Yes","No"))</x:f>
      </x:c>
      <x:c r="X462" s="31" t="str">
        <x:f t="shared" si="47">IF($C462="","",IF(OR($A462="Rejected",$A462="Offer",$A462="Withdrawn"),"Closed","Open"))</x:f>
      </x:c>
    </x:row>
    <x:row r="463" ht="19.5" customHeight="1">
      <x:c r="A463" s="31"/>
      <x:c r="B463" s="31"/>
      <x:c r="C463" s="31"/>
      <x:c r="D463" s="31"/>
      <x:c r="E463" s="31"/>
      <x:c r="F463" s="31"/>
      <x:c r="G463" s="31"/>
      <x:c r="H463" s="31"/>
      <x:c r="I463" s="31"/>
      <x:c r="J463" s="35"/>
      <x:c r="K463" s="35"/>
      <x:c r="L463" s="35" t="str">
        <x:f t="shared" si="42">IF($C463="","",IF(OR($A463="Rejected",$A463="Offer",$A463="Withdrawn"),"",IF($J463="","",$J463+7)))</x:f>
      </x:c>
      <x:c r="M463" s="31"/>
      <x:c r="N463" s="31"/>
      <x:c r="O463" s="31"/>
      <x:c r="P463" s="31"/>
      <x:c r="Q463" s="34"/>
      <x:c r="R463" s="31"/>
      <x:c r="S463" s="31"/>
      <x:c r="T463" s="36" t="str">
        <x:f t="shared" ca="1" si="43">IF($C463="","",IF($K463="","",TODAY()-$K463))</x:f>
      </x:c>
      <x:c r="U463" s="36" t="str">
        <x:f t="shared" ca="1" si="44">IF($C463="","",IF($J463="","",TODAY()-$J463))</x:f>
      </x:c>
      <x:c r="V463" s="31" t="str">
        <x:f t="shared" ca="1" si="45">IF($C463="","",IF($L463="","No follow-up set",IF($L463&lt;TODAY(),"Overdue",IF($L463=TODAY(),"Due today",IF($L463&lt;=TODAY()+7,"Due soon","Scheduled")))))</x:f>
      </x:c>
      <x:c r="W463" s="31" t="str">
        <x:f t="shared" si="46">IF($C463="","",IF(OR($V463="Overdue",$V463="Due today",AND($T463&gt;=7,NOT(OR($A463="Rejected",$A463="Offer",$A463="Withdrawn")))),"Yes","No"))</x:f>
      </x:c>
      <x:c r="X463" s="31" t="str">
        <x:f t="shared" si="47">IF($C463="","",IF(OR($A463="Rejected",$A463="Offer",$A463="Withdrawn"),"Closed","Open"))</x:f>
      </x:c>
    </x:row>
    <x:row r="464" ht="19.5" customHeight="1">
      <x:c r="A464" s="31"/>
      <x:c r="B464" s="31"/>
      <x:c r="C464" s="31"/>
      <x:c r="D464" s="31"/>
      <x:c r="E464" s="31"/>
      <x:c r="F464" s="31"/>
      <x:c r="G464" s="31"/>
      <x:c r="H464" s="31"/>
      <x:c r="I464" s="31"/>
      <x:c r="J464" s="35"/>
      <x:c r="K464" s="35"/>
      <x:c r="L464" s="35" t="str">
        <x:f t="shared" si="42">IF($C464="","",IF(OR($A464="Rejected",$A464="Offer",$A464="Withdrawn"),"",IF($J464="","",$J464+7)))</x:f>
      </x:c>
      <x:c r="M464" s="31"/>
      <x:c r="N464" s="31"/>
      <x:c r="O464" s="31"/>
      <x:c r="P464" s="31"/>
      <x:c r="Q464" s="34"/>
      <x:c r="R464" s="31"/>
      <x:c r="S464" s="31"/>
      <x:c r="T464" s="36" t="str">
        <x:f t="shared" ca="1" si="43">IF($C464="","",IF($K464="","",TODAY()-$K464))</x:f>
      </x:c>
      <x:c r="U464" s="36" t="str">
        <x:f t="shared" ca="1" si="44">IF($C464="","",IF($J464="","",TODAY()-$J464))</x:f>
      </x:c>
      <x:c r="V464" s="31" t="str">
        <x:f t="shared" ca="1" si="45">IF($C464="","",IF($L464="","No follow-up set",IF($L464&lt;TODAY(),"Overdue",IF($L464=TODAY(),"Due today",IF($L464&lt;=TODAY()+7,"Due soon","Scheduled")))))</x:f>
      </x:c>
      <x:c r="W464" s="31" t="str">
        <x:f t="shared" si="46">IF($C464="","",IF(OR($V464="Overdue",$V464="Due today",AND($T464&gt;=7,NOT(OR($A464="Rejected",$A464="Offer",$A464="Withdrawn")))),"Yes","No"))</x:f>
      </x:c>
      <x:c r="X464" s="31" t="str">
        <x:f t="shared" si="47">IF($C464="","",IF(OR($A464="Rejected",$A464="Offer",$A464="Withdrawn"),"Closed","Open"))</x:f>
      </x:c>
    </x:row>
    <x:row r="465" ht="19.5" customHeight="1">
      <x:c r="A465" s="31"/>
      <x:c r="B465" s="31"/>
      <x:c r="C465" s="31"/>
      <x:c r="D465" s="31"/>
      <x:c r="E465" s="31"/>
      <x:c r="F465" s="31"/>
      <x:c r="G465" s="31"/>
      <x:c r="H465" s="31"/>
      <x:c r="I465" s="31"/>
      <x:c r="J465" s="35"/>
      <x:c r="K465" s="35"/>
      <x:c r="L465" s="35" t="str">
        <x:f t="shared" si="42">IF($C465="","",IF(OR($A465="Rejected",$A465="Offer",$A465="Withdrawn"),"",IF($J465="","",$J465+7)))</x:f>
      </x:c>
      <x:c r="M465" s="31"/>
      <x:c r="N465" s="31"/>
      <x:c r="O465" s="31"/>
      <x:c r="P465" s="31"/>
      <x:c r="Q465" s="34"/>
      <x:c r="R465" s="31"/>
      <x:c r="S465" s="31"/>
      <x:c r="T465" s="36" t="str">
        <x:f t="shared" ca="1" si="43">IF($C465="","",IF($K465="","",TODAY()-$K465))</x:f>
      </x:c>
      <x:c r="U465" s="36" t="str">
        <x:f t="shared" ca="1" si="44">IF($C465="","",IF($J465="","",TODAY()-$J465))</x:f>
      </x:c>
      <x:c r="V465" s="31" t="str">
        <x:f t="shared" ca="1" si="45">IF($C465="","",IF($L465="","No follow-up set",IF($L465&lt;TODAY(),"Overdue",IF($L465=TODAY(),"Due today",IF($L465&lt;=TODAY()+7,"Due soon","Scheduled")))))</x:f>
      </x:c>
      <x:c r="W465" s="31" t="str">
        <x:f t="shared" si="46">IF($C465="","",IF(OR($V465="Overdue",$V465="Due today",AND($T465&gt;=7,NOT(OR($A465="Rejected",$A465="Offer",$A465="Withdrawn")))),"Yes","No"))</x:f>
      </x:c>
      <x:c r="X465" s="31" t="str">
        <x:f t="shared" si="47">IF($C465="","",IF(OR($A465="Rejected",$A465="Offer",$A465="Withdrawn"),"Closed","Open"))</x:f>
      </x:c>
    </x:row>
    <x:row r="466" ht="19.5" customHeight="1">
      <x:c r="A466" s="31"/>
      <x:c r="B466" s="31"/>
      <x:c r="C466" s="31"/>
      <x:c r="D466" s="31"/>
      <x:c r="E466" s="31"/>
      <x:c r="F466" s="31"/>
      <x:c r="G466" s="31"/>
      <x:c r="H466" s="31"/>
      <x:c r="I466" s="31"/>
      <x:c r="J466" s="35"/>
      <x:c r="K466" s="35"/>
      <x:c r="L466" s="35" t="str">
        <x:f t="shared" si="42">IF($C466="","",IF(OR($A466="Rejected",$A466="Offer",$A466="Withdrawn"),"",IF($J466="","",$J466+7)))</x:f>
      </x:c>
      <x:c r="M466" s="31"/>
      <x:c r="N466" s="31"/>
      <x:c r="O466" s="31"/>
      <x:c r="P466" s="31"/>
      <x:c r="Q466" s="34"/>
      <x:c r="R466" s="31"/>
      <x:c r="S466" s="31"/>
      <x:c r="T466" s="36" t="str">
        <x:f t="shared" ca="1" si="43">IF($C466="","",IF($K466="","",TODAY()-$K466))</x:f>
      </x:c>
      <x:c r="U466" s="36" t="str">
        <x:f t="shared" ca="1" si="44">IF($C466="","",IF($J466="","",TODAY()-$J466))</x:f>
      </x:c>
      <x:c r="V466" s="31" t="str">
        <x:f t="shared" ca="1" si="45">IF($C466="","",IF($L466="","No follow-up set",IF($L466&lt;TODAY(),"Overdue",IF($L466=TODAY(),"Due today",IF($L466&lt;=TODAY()+7,"Due soon","Scheduled")))))</x:f>
      </x:c>
      <x:c r="W466" s="31" t="str">
        <x:f t="shared" si="46">IF($C466="","",IF(OR($V466="Overdue",$V466="Due today",AND($T466&gt;=7,NOT(OR($A466="Rejected",$A466="Offer",$A466="Withdrawn")))),"Yes","No"))</x:f>
      </x:c>
      <x:c r="X466" s="31" t="str">
        <x:f t="shared" si="47">IF($C466="","",IF(OR($A466="Rejected",$A466="Offer",$A466="Withdrawn"),"Closed","Open"))</x:f>
      </x:c>
    </x:row>
    <x:row r="467" ht="19.5" customHeight="1">
      <x:c r="A467" s="31"/>
      <x:c r="B467" s="31"/>
      <x:c r="C467" s="31"/>
      <x:c r="D467" s="31"/>
      <x:c r="E467" s="31"/>
      <x:c r="F467" s="31"/>
      <x:c r="G467" s="31"/>
      <x:c r="H467" s="31"/>
      <x:c r="I467" s="31"/>
      <x:c r="J467" s="35"/>
      <x:c r="K467" s="35"/>
      <x:c r="L467" s="35" t="str">
        <x:f t="shared" si="42">IF($C467="","",IF(OR($A467="Rejected",$A467="Offer",$A467="Withdrawn"),"",IF($J467="","",$J467+7)))</x:f>
      </x:c>
      <x:c r="M467" s="31"/>
      <x:c r="N467" s="31"/>
      <x:c r="O467" s="31"/>
      <x:c r="P467" s="31"/>
      <x:c r="Q467" s="34"/>
      <x:c r="R467" s="31"/>
      <x:c r="S467" s="31"/>
      <x:c r="T467" s="36" t="str">
        <x:f t="shared" ca="1" si="43">IF($C467="","",IF($K467="","",TODAY()-$K467))</x:f>
      </x:c>
      <x:c r="U467" s="36" t="str">
        <x:f t="shared" ca="1" si="44">IF($C467="","",IF($J467="","",TODAY()-$J467))</x:f>
      </x:c>
      <x:c r="V467" s="31" t="str">
        <x:f t="shared" ca="1" si="45">IF($C467="","",IF($L467="","No follow-up set",IF($L467&lt;TODAY(),"Overdue",IF($L467=TODAY(),"Due today",IF($L467&lt;=TODAY()+7,"Due soon","Scheduled")))))</x:f>
      </x:c>
      <x:c r="W467" s="31" t="str">
        <x:f t="shared" si="46">IF($C467="","",IF(OR($V467="Overdue",$V467="Due today",AND($T467&gt;=7,NOT(OR($A467="Rejected",$A467="Offer",$A467="Withdrawn")))),"Yes","No"))</x:f>
      </x:c>
      <x:c r="X467" s="31" t="str">
        <x:f t="shared" si="47">IF($C467="","",IF(OR($A467="Rejected",$A467="Offer",$A467="Withdrawn"),"Closed","Open"))</x:f>
      </x:c>
    </x:row>
    <x:row r="468" ht="19.5" customHeight="1">
      <x:c r="A468" s="31"/>
      <x:c r="B468" s="31"/>
      <x:c r="C468" s="31"/>
      <x:c r="D468" s="31"/>
      <x:c r="E468" s="31"/>
      <x:c r="F468" s="31"/>
      <x:c r="G468" s="31"/>
      <x:c r="H468" s="31"/>
      <x:c r="I468" s="31"/>
      <x:c r="J468" s="35"/>
      <x:c r="K468" s="35"/>
      <x:c r="L468" s="35" t="str">
        <x:f t="shared" si="42">IF($C468="","",IF(OR($A468="Rejected",$A468="Offer",$A468="Withdrawn"),"",IF($J468="","",$J468+7)))</x:f>
      </x:c>
      <x:c r="M468" s="31"/>
      <x:c r="N468" s="31"/>
      <x:c r="O468" s="31"/>
      <x:c r="P468" s="31"/>
      <x:c r="Q468" s="34"/>
      <x:c r="R468" s="31"/>
      <x:c r="S468" s="31"/>
      <x:c r="T468" s="36" t="str">
        <x:f t="shared" ca="1" si="43">IF($C468="","",IF($K468="","",TODAY()-$K468))</x:f>
      </x:c>
      <x:c r="U468" s="36" t="str">
        <x:f t="shared" ca="1" si="44">IF($C468="","",IF($J468="","",TODAY()-$J468))</x:f>
      </x:c>
      <x:c r="V468" s="31" t="str">
        <x:f t="shared" ca="1" si="45">IF($C468="","",IF($L468="","No follow-up set",IF($L468&lt;TODAY(),"Overdue",IF($L468=TODAY(),"Due today",IF($L468&lt;=TODAY()+7,"Due soon","Scheduled")))))</x:f>
      </x:c>
      <x:c r="W468" s="31" t="str">
        <x:f t="shared" si="46">IF($C468="","",IF(OR($V468="Overdue",$V468="Due today",AND($T468&gt;=7,NOT(OR($A468="Rejected",$A468="Offer",$A468="Withdrawn")))),"Yes","No"))</x:f>
      </x:c>
      <x:c r="X468" s="31" t="str">
        <x:f t="shared" si="47">IF($C468="","",IF(OR($A468="Rejected",$A468="Offer",$A468="Withdrawn"),"Closed","Open"))</x:f>
      </x:c>
    </x:row>
    <x:row r="469" ht="19.5" customHeight="1">
      <x:c r="A469" s="31"/>
      <x:c r="B469" s="31"/>
      <x:c r="C469" s="31"/>
      <x:c r="D469" s="31"/>
      <x:c r="E469" s="31"/>
      <x:c r="F469" s="31"/>
      <x:c r="G469" s="31"/>
      <x:c r="H469" s="31"/>
      <x:c r="I469" s="31"/>
      <x:c r="J469" s="35"/>
      <x:c r="K469" s="35"/>
      <x:c r="L469" s="35" t="str">
        <x:f t="shared" si="42">IF($C469="","",IF(OR($A469="Rejected",$A469="Offer",$A469="Withdrawn"),"",IF($J469="","",$J469+7)))</x:f>
      </x:c>
      <x:c r="M469" s="31"/>
      <x:c r="N469" s="31"/>
      <x:c r="O469" s="31"/>
      <x:c r="P469" s="31"/>
      <x:c r="Q469" s="34"/>
      <x:c r="R469" s="31"/>
      <x:c r="S469" s="31"/>
      <x:c r="T469" s="36" t="str">
        <x:f t="shared" ca="1" si="43">IF($C469="","",IF($K469="","",TODAY()-$K469))</x:f>
      </x:c>
      <x:c r="U469" s="36" t="str">
        <x:f t="shared" ca="1" si="44">IF($C469="","",IF($J469="","",TODAY()-$J469))</x:f>
      </x:c>
      <x:c r="V469" s="31" t="str">
        <x:f t="shared" ca="1" si="45">IF($C469="","",IF($L469="","No follow-up set",IF($L469&lt;TODAY(),"Overdue",IF($L469=TODAY(),"Due today",IF($L469&lt;=TODAY()+7,"Due soon","Scheduled")))))</x:f>
      </x:c>
      <x:c r="W469" s="31" t="str">
        <x:f t="shared" si="46">IF($C469="","",IF(OR($V469="Overdue",$V469="Due today",AND($T469&gt;=7,NOT(OR($A469="Rejected",$A469="Offer",$A469="Withdrawn")))),"Yes","No"))</x:f>
      </x:c>
      <x:c r="X469" s="31" t="str">
        <x:f t="shared" si="47">IF($C469="","",IF(OR($A469="Rejected",$A469="Offer",$A469="Withdrawn"),"Closed","Open"))</x:f>
      </x:c>
    </x:row>
    <x:row r="470" ht="19.5" customHeight="1">
      <x:c r="A470" s="31"/>
      <x:c r="B470" s="31"/>
      <x:c r="C470" s="31"/>
      <x:c r="D470" s="31"/>
      <x:c r="E470" s="31"/>
      <x:c r="F470" s="31"/>
      <x:c r="G470" s="31"/>
      <x:c r="H470" s="31"/>
      <x:c r="I470" s="31"/>
      <x:c r="J470" s="35"/>
      <x:c r="K470" s="35"/>
      <x:c r="L470" s="35" t="str">
        <x:f t="shared" si="42">IF($C470="","",IF(OR($A470="Rejected",$A470="Offer",$A470="Withdrawn"),"",IF($J470="","",$J470+7)))</x:f>
      </x:c>
      <x:c r="M470" s="31"/>
      <x:c r="N470" s="31"/>
      <x:c r="O470" s="31"/>
      <x:c r="P470" s="31"/>
      <x:c r="Q470" s="34"/>
      <x:c r="R470" s="31"/>
      <x:c r="S470" s="31"/>
      <x:c r="T470" s="36" t="str">
        <x:f t="shared" ca="1" si="43">IF($C470="","",IF($K470="","",TODAY()-$K470))</x:f>
      </x:c>
      <x:c r="U470" s="36" t="str">
        <x:f t="shared" ca="1" si="44">IF($C470="","",IF($J470="","",TODAY()-$J470))</x:f>
      </x:c>
      <x:c r="V470" s="31" t="str">
        <x:f t="shared" ca="1" si="45">IF($C470="","",IF($L470="","No follow-up set",IF($L470&lt;TODAY(),"Overdue",IF($L470=TODAY(),"Due today",IF($L470&lt;=TODAY()+7,"Due soon","Scheduled")))))</x:f>
      </x:c>
      <x:c r="W470" s="31" t="str">
        <x:f t="shared" si="46">IF($C470="","",IF(OR($V470="Overdue",$V470="Due today",AND($T470&gt;=7,NOT(OR($A470="Rejected",$A470="Offer",$A470="Withdrawn")))),"Yes","No"))</x:f>
      </x:c>
      <x:c r="X470" s="31" t="str">
        <x:f t="shared" si="47">IF($C470="","",IF(OR($A470="Rejected",$A470="Offer",$A470="Withdrawn"),"Closed","Open"))</x:f>
      </x:c>
    </x:row>
    <x:row r="471" ht="19.5" customHeight="1">
      <x:c r="A471" s="31"/>
      <x:c r="B471" s="31"/>
      <x:c r="C471" s="31"/>
      <x:c r="D471" s="31"/>
      <x:c r="E471" s="31"/>
      <x:c r="F471" s="31"/>
      <x:c r="G471" s="31"/>
      <x:c r="H471" s="31"/>
      <x:c r="I471" s="31"/>
      <x:c r="J471" s="35"/>
      <x:c r="K471" s="35"/>
      <x:c r="L471" s="35" t="str">
        <x:f t="shared" si="42">IF($C471="","",IF(OR($A471="Rejected",$A471="Offer",$A471="Withdrawn"),"",IF($J471="","",$J471+7)))</x:f>
      </x:c>
      <x:c r="M471" s="31"/>
      <x:c r="N471" s="31"/>
      <x:c r="O471" s="31"/>
      <x:c r="P471" s="31"/>
      <x:c r="Q471" s="34"/>
      <x:c r="R471" s="31"/>
      <x:c r="S471" s="31"/>
      <x:c r="T471" s="36" t="str">
        <x:f t="shared" ca="1" si="43">IF($C471="","",IF($K471="","",TODAY()-$K471))</x:f>
      </x:c>
      <x:c r="U471" s="36" t="str">
        <x:f t="shared" ca="1" si="44">IF($C471="","",IF($J471="","",TODAY()-$J471))</x:f>
      </x:c>
      <x:c r="V471" s="31" t="str">
        <x:f t="shared" ca="1" si="45">IF($C471="","",IF($L471="","No follow-up set",IF($L471&lt;TODAY(),"Overdue",IF($L471=TODAY(),"Due today",IF($L471&lt;=TODAY()+7,"Due soon","Scheduled")))))</x:f>
      </x:c>
      <x:c r="W471" s="31" t="str">
        <x:f t="shared" si="46">IF($C471="","",IF(OR($V471="Overdue",$V471="Due today",AND($T471&gt;=7,NOT(OR($A471="Rejected",$A471="Offer",$A471="Withdrawn")))),"Yes","No"))</x:f>
      </x:c>
      <x:c r="X471" s="31" t="str">
        <x:f t="shared" si="47">IF($C471="","",IF(OR($A471="Rejected",$A471="Offer",$A471="Withdrawn"),"Closed","Open"))</x:f>
      </x:c>
    </x:row>
    <x:row r="472" ht="19.5" customHeight="1">
      <x:c r="A472" s="31"/>
      <x:c r="B472" s="31"/>
      <x:c r="C472" s="31"/>
      <x:c r="D472" s="31"/>
      <x:c r="E472" s="31"/>
      <x:c r="F472" s="31"/>
      <x:c r="G472" s="31"/>
      <x:c r="H472" s="31"/>
      <x:c r="I472" s="31"/>
      <x:c r="J472" s="35"/>
      <x:c r="K472" s="35"/>
      <x:c r="L472" s="35" t="str">
        <x:f t="shared" si="42">IF($C472="","",IF(OR($A472="Rejected",$A472="Offer",$A472="Withdrawn"),"",IF($J472="","",$J472+7)))</x:f>
      </x:c>
      <x:c r="M472" s="31"/>
      <x:c r="N472" s="31"/>
      <x:c r="O472" s="31"/>
      <x:c r="P472" s="31"/>
      <x:c r="Q472" s="34"/>
      <x:c r="R472" s="31"/>
      <x:c r="S472" s="31"/>
      <x:c r="T472" s="36" t="str">
        <x:f t="shared" ca="1" si="43">IF($C472="","",IF($K472="","",TODAY()-$K472))</x:f>
      </x:c>
      <x:c r="U472" s="36" t="str">
        <x:f t="shared" ca="1" si="44">IF($C472="","",IF($J472="","",TODAY()-$J472))</x:f>
      </x:c>
      <x:c r="V472" s="31" t="str">
        <x:f t="shared" ca="1" si="45">IF($C472="","",IF($L472="","No follow-up set",IF($L472&lt;TODAY(),"Overdue",IF($L472=TODAY(),"Due today",IF($L472&lt;=TODAY()+7,"Due soon","Scheduled")))))</x:f>
      </x:c>
      <x:c r="W472" s="31" t="str">
        <x:f t="shared" si="46">IF($C472="","",IF(OR($V472="Overdue",$V472="Due today",AND($T472&gt;=7,NOT(OR($A472="Rejected",$A472="Offer",$A472="Withdrawn")))),"Yes","No"))</x:f>
      </x:c>
      <x:c r="X472" s="31" t="str">
        <x:f t="shared" si="47">IF($C472="","",IF(OR($A472="Rejected",$A472="Offer",$A472="Withdrawn"),"Closed","Open"))</x:f>
      </x:c>
    </x:row>
    <x:row r="473" ht="19.5" customHeight="1">
      <x:c r="A473" s="31"/>
      <x:c r="B473" s="31"/>
      <x:c r="C473" s="31"/>
      <x:c r="D473" s="31"/>
      <x:c r="E473" s="31"/>
      <x:c r="F473" s="31"/>
      <x:c r="G473" s="31"/>
      <x:c r="H473" s="31"/>
      <x:c r="I473" s="31"/>
      <x:c r="J473" s="35"/>
      <x:c r="K473" s="35"/>
      <x:c r="L473" s="35" t="str">
        <x:f t="shared" si="42">IF($C473="","",IF(OR($A473="Rejected",$A473="Offer",$A473="Withdrawn"),"",IF($J473="","",$J473+7)))</x:f>
      </x:c>
      <x:c r="M473" s="31"/>
      <x:c r="N473" s="31"/>
      <x:c r="O473" s="31"/>
      <x:c r="P473" s="31"/>
      <x:c r="Q473" s="34"/>
      <x:c r="R473" s="31"/>
      <x:c r="S473" s="31"/>
      <x:c r="T473" s="36" t="str">
        <x:f t="shared" ca="1" si="43">IF($C473="","",IF($K473="","",TODAY()-$K473))</x:f>
      </x:c>
      <x:c r="U473" s="36" t="str">
        <x:f t="shared" ca="1" si="44">IF($C473="","",IF($J473="","",TODAY()-$J473))</x:f>
      </x:c>
      <x:c r="V473" s="31" t="str">
        <x:f t="shared" ca="1" si="45">IF($C473="","",IF($L473="","No follow-up set",IF($L473&lt;TODAY(),"Overdue",IF($L473=TODAY(),"Due today",IF($L473&lt;=TODAY()+7,"Due soon","Scheduled")))))</x:f>
      </x:c>
      <x:c r="W473" s="31" t="str">
        <x:f t="shared" si="46">IF($C473="","",IF(OR($V473="Overdue",$V473="Due today",AND($T473&gt;=7,NOT(OR($A473="Rejected",$A473="Offer",$A473="Withdrawn")))),"Yes","No"))</x:f>
      </x:c>
      <x:c r="X473" s="31" t="str">
        <x:f t="shared" si="47">IF($C473="","",IF(OR($A473="Rejected",$A473="Offer",$A473="Withdrawn"),"Closed","Open"))</x:f>
      </x:c>
    </x:row>
    <x:row r="474" ht="19.5" customHeight="1">
      <x:c r="A474" s="31"/>
      <x:c r="B474" s="31"/>
      <x:c r="C474" s="31"/>
      <x:c r="D474" s="31"/>
      <x:c r="E474" s="31"/>
      <x:c r="F474" s="31"/>
      <x:c r="G474" s="31"/>
      <x:c r="H474" s="31"/>
      <x:c r="I474" s="31"/>
      <x:c r="J474" s="35"/>
      <x:c r="K474" s="35"/>
      <x:c r="L474" s="35" t="str">
        <x:f t="shared" si="42">IF($C474="","",IF(OR($A474="Rejected",$A474="Offer",$A474="Withdrawn"),"",IF($J474="","",$J474+7)))</x:f>
      </x:c>
      <x:c r="M474" s="31"/>
      <x:c r="N474" s="31"/>
      <x:c r="O474" s="31"/>
      <x:c r="P474" s="31"/>
      <x:c r="Q474" s="34"/>
      <x:c r="R474" s="31"/>
      <x:c r="S474" s="31"/>
      <x:c r="T474" s="36" t="str">
        <x:f t="shared" ca="1" si="43">IF($C474="","",IF($K474="","",TODAY()-$K474))</x:f>
      </x:c>
      <x:c r="U474" s="36" t="str">
        <x:f t="shared" ca="1" si="44">IF($C474="","",IF($J474="","",TODAY()-$J474))</x:f>
      </x:c>
      <x:c r="V474" s="31" t="str">
        <x:f t="shared" ca="1" si="45">IF($C474="","",IF($L474="","No follow-up set",IF($L474&lt;TODAY(),"Overdue",IF($L474=TODAY(),"Due today",IF($L474&lt;=TODAY()+7,"Due soon","Scheduled")))))</x:f>
      </x:c>
      <x:c r="W474" s="31" t="str">
        <x:f t="shared" si="46">IF($C474="","",IF(OR($V474="Overdue",$V474="Due today",AND($T474&gt;=7,NOT(OR($A474="Rejected",$A474="Offer",$A474="Withdrawn")))),"Yes","No"))</x:f>
      </x:c>
      <x:c r="X474" s="31" t="str">
        <x:f t="shared" si="47">IF($C474="","",IF(OR($A474="Rejected",$A474="Offer",$A474="Withdrawn"),"Closed","Open"))</x:f>
      </x:c>
    </x:row>
    <x:row r="475" ht="19.5" customHeight="1">
      <x:c r="A475" s="31"/>
      <x:c r="B475" s="31"/>
      <x:c r="C475" s="31"/>
      <x:c r="D475" s="31"/>
      <x:c r="E475" s="31"/>
      <x:c r="F475" s="31"/>
      <x:c r="G475" s="31"/>
      <x:c r="H475" s="31"/>
      <x:c r="I475" s="31"/>
      <x:c r="J475" s="35"/>
      <x:c r="K475" s="35"/>
      <x:c r="L475" s="35" t="str">
        <x:f t="shared" si="42">IF($C475="","",IF(OR($A475="Rejected",$A475="Offer",$A475="Withdrawn"),"",IF($J475="","",$J475+7)))</x:f>
      </x:c>
      <x:c r="M475" s="31"/>
      <x:c r="N475" s="31"/>
      <x:c r="O475" s="31"/>
      <x:c r="P475" s="31"/>
      <x:c r="Q475" s="34"/>
      <x:c r="R475" s="31"/>
      <x:c r="S475" s="31"/>
      <x:c r="T475" s="36" t="str">
        <x:f t="shared" ca="1" si="43">IF($C475="","",IF($K475="","",TODAY()-$K475))</x:f>
      </x:c>
      <x:c r="U475" s="36" t="str">
        <x:f t="shared" ca="1" si="44">IF($C475="","",IF($J475="","",TODAY()-$J475))</x:f>
      </x:c>
      <x:c r="V475" s="31" t="str">
        <x:f t="shared" ca="1" si="45">IF($C475="","",IF($L475="","No follow-up set",IF($L475&lt;TODAY(),"Overdue",IF($L475=TODAY(),"Due today",IF($L475&lt;=TODAY()+7,"Due soon","Scheduled")))))</x:f>
      </x:c>
      <x:c r="W475" s="31" t="str">
        <x:f t="shared" si="46">IF($C475="","",IF(OR($V475="Overdue",$V475="Due today",AND($T475&gt;=7,NOT(OR($A475="Rejected",$A475="Offer",$A475="Withdrawn")))),"Yes","No"))</x:f>
      </x:c>
      <x:c r="X475" s="31" t="str">
        <x:f t="shared" si="47">IF($C475="","",IF(OR($A475="Rejected",$A475="Offer",$A475="Withdrawn"),"Closed","Open"))</x:f>
      </x:c>
    </x:row>
    <x:row r="476" ht="19.5" customHeight="1">
      <x:c r="A476" s="31"/>
      <x:c r="B476" s="31"/>
      <x:c r="C476" s="31"/>
      <x:c r="D476" s="31"/>
      <x:c r="E476" s="31"/>
      <x:c r="F476" s="31"/>
      <x:c r="G476" s="31"/>
      <x:c r="H476" s="31"/>
      <x:c r="I476" s="31"/>
      <x:c r="J476" s="35"/>
      <x:c r="K476" s="35"/>
      <x:c r="L476" s="35" t="str">
        <x:f t="shared" si="42">IF($C476="","",IF(OR($A476="Rejected",$A476="Offer",$A476="Withdrawn"),"",IF($J476="","",$J476+7)))</x:f>
      </x:c>
      <x:c r="M476" s="31"/>
      <x:c r="N476" s="31"/>
      <x:c r="O476" s="31"/>
      <x:c r="P476" s="31"/>
      <x:c r="Q476" s="34"/>
      <x:c r="R476" s="31"/>
      <x:c r="S476" s="31"/>
      <x:c r="T476" s="36" t="str">
        <x:f t="shared" ca="1" si="43">IF($C476="","",IF($K476="","",TODAY()-$K476))</x:f>
      </x:c>
      <x:c r="U476" s="36" t="str">
        <x:f t="shared" ca="1" si="44">IF($C476="","",IF($J476="","",TODAY()-$J476))</x:f>
      </x:c>
      <x:c r="V476" s="31" t="str">
        <x:f t="shared" ca="1" si="45">IF($C476="","",IF($L476="","No follow-up set",IF($L476&lt;TODAY(),"Overdue",IF($L476=TODAY(),"Due today",IF($L476&lt;=TODAY()+7,"Due soon","Scheduled")))))</x:f>
      </x:c>
      <x:c r="W476" s="31" t="str">
        <x:f t="shared" si="46">IF($C476="","",IF(OR($V476="Overdue",$V476="Due today",AND($T476&gt;=7,NOT(OR($A476="Rejected",$A476="Offer",$A476="Withdrawn")))),"Yes","No"))</x:f>
      </x:c>
      <x:c r="X476" s="31" t="str">
        <x:f t="shared" si="47">IF($C476="","",IF(OR($A476="Rejected",$A476="Offer",$A476="Withdrawn"),"Closed","Open"))</x:f>
      </x:c>
    </x:row>
    <x:row r="477" ht="19.5" customHeight="1">
      <x:c r="A477" s="31"/>
      <x:c r="B477" s="31"/>
      <x:c r="C477" s="31"/>
      <x:c r="D477" s="31"/>
      <x:c r="E477" s="31"/>
      <x:c r="F477" s="31"/>
      <x:c r="G477" s="31"/>
      <x:c r="H477" s="31"/>
      <x:c r="I477" s="31"/>
      <x:c r="J477" s="35"/>
      <x:c r="K477" s="35"/>
      <x:c r="L477" s="35" t="str">
        <x:f t="shared" si="42">IF($C477="","",IF(OR($A477="Rejected",$A477="Offer",$A477="Withdrawn"),"",IF($J477="","",$J477+7)))</x:f>
      </x:c>
      <x:c r="M477" s="31"/>
      <x:c r="N477" s="31"/>
      <x:c r="O477" s="31"/>
      <x:c r="P477" s="31"/>
      <x:c r="Q477" s="34"/>
      <x:c r="R477" s="31"/>
      <x:c r="S477" s="31"/>
      <x:c r="T477" s="36" t="str">
        <x:f t="shared" ca="1" si="43">IF($C477="","",IF($K477="","",TODAY()-$K477))</x:f>
      </x:c>
      <x:c r="U477" s="36" t="str">
        <x:f t="shared" ca="1" si="44">IF($C477="","",IF($J477="","",TODAY()-$J477))</x:f>
      </x:c>
      <x:c r="V477" s="31" t="str">
        <x:f t="shared" ca="1" si="45">IF($C477="","",IF($L477="","No follow-up set",IF($L477&lt;TODAY(),"Overdue",IF($L477=TODAY(),"Due today",IF($L477&lt;=TODAY()+7,"Due soon","Scheduled")))))</x:f>
      </x:c>
      <x:c r="W477" s="31" t="str">
        <x:f t="shared" si="46">IF($C477="","",IF(OR($V477="Overdue",$V477="Due today",AND($T477&gt;=7,NOT(OR($A477="Rejected",$A477="Offer",$A477="Withdrawn")))),"Yes","No"))</x:f>
      </x:c>
      <x:c r="X477" s="31" t="str">
        <x:f t="shared" si="47">IF($C477="","",IF(OR($A477="Rejected",$A477="Offer",$A477="Withdrawn"),"Closed","Open"))</x:f>
      </x:c>
    </x:row>
    <x:row r="478" ht="19.5" customHeight="1">
      <x:c r="A478" s="31"/>
      <x:c r="B478" s="31"/>
      <x:c r="C478" s="31"/>
      <x:c r="D478" s="31"/>
      <x:c r="E478" s="31"/>
      <x:c r="F478" s="31"/>
      <x:c r="G478" s="31"/>
      <x:c r="H478" s="31"/>
      <x:c r="I478" s="31"/>
      <x:c r="J478" s="35"/>
      <x:c r="K478" s="35"/>
      <x:c r="L478" s="35" t="str">
        <x:f t="shared" si="42">IF($C478="","",IF(OR($A478="Rejected",$A478="Offer",$A478="Withdrawn"),"",IF($J478="","",$J478+7)))</x:f>
      </x:c>
      <x:c r="M478" s="31"/>
      <x:c r="N478" s="31"/>
      <x:c r="O478" s="31"/>
      <x:c r="P478" s="31"/>
      <x:c r="Q478" s="34"/>
      <x:c r="R478" s="31"/>
      <x:c r="S478" s="31"/>
      <x:c r="T478" s="36" t="str">
        <x:f t="shared" ca="1" si="43">IF($C478="","",IF($K478="","",TODAY()-$K478))</x:f>
      </x:c>
      <x:c r="U478" s="36" t="str">
        <x:f t="shared" ca="1" si="44">IF($C478="","",IF($J478="","",TODAY()-$J478))</x:f>
      </x:c>
      <x:c r="V478" s="31" t="str">
        <x:f t="shared" ca="1" si="45">IF($C478="","",IF($L478="","No follow-up set",IF($L478&lt;TODAY(),"Overdue",IF($L478=TODAY(),"Due today",IF($L478&lt;=TODAY()+7,"Due soon","Scheduled")))))</x:f>
      </x:c>
      <x:c r="W478" s="31" t="str">
        <x:f t="shared" si="46">IF($C478="","",IF(OR($V478="Overdue",$V478="Due today",AND($T478&gt;=7,NOT(OR($A478="Rejected",$A478="Offer",$A478="Withdrawn")))),"Yes","No"))</x:f>
      </x:c>
      <x:c r="X478" s="31" t="str">
        <x:f t="shared" si="47">IF($C478="","",IF(OR($A478="Rejected",$A478="Offer",$A478="Withdrawn"),"Closed","Open"))</x:f>
      </x:c>
    </x:row>
    <x:row r="479" ht="19.5" customHeight="1">
      <x:c r="A479" s="31"/>
      <x:c r="B479" s="31"/>
      <x:c r="C479" s="31"/>
      <x:c r="D479" s="31"/>
      <x:c r="E479" s="31"/>
      <x:c r="F479" s="31"/>
      <x:c r="G479" s="31"/>
      <x:c r="H479" s="31"/>
      <x:c r="I479" s="31"/>
      <x:c r="J479" s="35"/>
      <x:c r="K479" s="35"/>
      <x:c r="L479" s="35" t="str">
        <x:f t="shared" si="42">IF($C479="","",IF(OR($A479="Rejected",$A479="Offer",$A479="Withdrawn"),"",IF($J479="","",$J479+7)))</x:f>
      </x:c>
      <x:c r="M479" s="31"/>
      <x:c r="N479" s="31"/>
      <x:c r="O479" s="31"/>
      <x:c r="P479" s="31"/>
      <x:c r="Q479" s="34"/>
      <x:c r="R479" s="31"/>
      <x:c r="S479" s="31"/>
      <x:c r="T479" s="36" t="str">
        <x:f t="shared" ca="1" si="43">IF($C479="","",IF($K479="","",TODAY()-$K479))</x:f>
      </x:c>
      <x:c r="U479" s="36" t="str">
        <x:f t="shared" ca="1" si="44">IF($C479="","",IF($J479="","",TODAY()-$J479))</x:f>
      </x:c>
      <x:c r="V479" s="31" t="str">
        <x:f t="shared" ca="1" si="45">IF($C479="","",IF($L479="","No follow-up set",IF($L479&lt;TODAY(),"Overdue",IF($L479=TODAY(),"Due today",IF($L479&lt;=TODAY()+7,"Due soon","Scheduled")))))</x:f>
      </x:c>
      <x:c r="W479" s="31" t="str">
        <x:f t="shared" si="46">IF($C479="","",IF(OR($V479="Overdue",$V479="Due today",AND($T479&gt;=7,NOT(OR($A479="Rejected",$A479="Offer",$A479="Withdrawn")))),"Yes","No"))</x:f>
      </x:c>
      <x:c r="X479" s="31" t="str">
        <x:f t="shared" si="47">IF($C479="","",IF(OR($A479="Rejected",$A479="Offer",$A479="Withdrawn"),"Closed","Open"))</x:f>
      </x:c>
    </x:row>
    <x:row r="480" ht="19.5" customHeight="1">
      <x:c r="A480" s="31"/>
      <x:c r="B480" s="31"/>
      <x:c r="C480" s="31"/>
      <x:c r="D480" s="31"/>
      <x:c r="E480" s="31"/>
      <x:c r="F480" s="31"/>
      <x:c r="G480" s="31"/>
      <x:c r="H480" s="31"/>
      <x:c r="I480" s="31"/>
      <x:c r="J480" s="35"/>
      <x:c r="K480" s="35"/>
      <x:c r="L480" s="35" t="str">
        <x:f t="shared" si="42">IF($C480="","",IF(OR($A480="Rejected",$A480="Offer",$A480="Withdrawn"),"",IF($J480="","",$J480+7)))</x:f>
      </x:c>
      <x:c r="M480" s="31"/>
      <x:c r="N480" s="31"/>
      <x:c r="O480" s="31"/>
      <x:c r="P480" s="31"/>
      <x:c r="Q480" s="34"/>
      <x:c r="R480" s="31"/>
      <x:c r="S480" s="31"/>
      <x:c r="T480" s="36" t="str">
        <x:f t="shared" ca="1" si="43">IF($C480="","",IF($K480="","",TODAY()-$K480))</x:f>
      </x:c>
      <x:c r="U480" s="36" t="str">
        <x:f t="shared" ca="1" si="44">IF($C480="","",IF($J480="","",TODAY()-$J480))</x:f>
      </x:c>
      <x:c r="V480" s="31" t="str">
        <x:f t="shared" ca="1" si="45">IF($C480="","",IF($L480="","No follow-up set",IF($L480&lt;TODAY(),"Overdue",IF($L480=TODAY(),"Due today",IF($L480&lt;=TODAY()+7,"Due soon","Scheduled")))))</x:f>
      </x:c>
      <x:c r="W480" s="31" t="str">
        <x:f t="shared" si="46">IF($C480="","",IF(OR($V480="Overdue",$V480="Due today",AND($T480&gt;=7,NOT(OR($A480="Rejected",$A480="Offer",$A480="Withdrawn")))),"Yes","No"))</x:f>
      </x:c>
      <x:c r="X480" s="31" t="str">
        <x:f t="shared" si="47">IF($C480="","",IF(OR($A480="Rejected",$A480="Offer",$A480="Withdrawn"),"Closed","Open"))</x:f>
      </x:c>
    </x:row>
    <x:row r="481" ht="19.5" customHeight="1">
      <x:c r="A481" s="31"/>
      <x:c r="B481" s="31"/>
      <x:c r="C481" s="31"/>
      <x:c r="D481" s="31"/>
      <x:c r="E481" s="31"/>
      <x:c r="F481" s="31"/>
      <x:c r="G481" s="31"/>
      <x:c r="H481" s="31"/>
      <x:c r="I481" s="31"/>
      <x:c r="J481" s="35"/>
      <x:c r="K481" s="35"/>
      <x:c r="L481" s="35" t="str">
        <x:f t="shared" si="42">IF($C481="","",IF(OR($A481="Rejected",$A481="Offer",$A481="Withdrawn"),"",IF($J481="","",$J481+7)))</x:f>
      </x:c>
      <x:c r="M481" s="31"/>
      <x:c r="N481" s="31"/>
      <x:c r="O481" s="31"/>
      <x:c r="P481" s="31"/>
      <x:c r="Q481" s="34"/>
      <x:c r="R481" s="31"/>
      <x:c r="S481" s="31"/>
      <x:c r="T481" s="36" t="str">
        <x:f t="shared" ca="1" si="43">IF($C481="","",IF($K481="","",TODAY()-$K481))</x:f>
      </x:c>
      <x:c r="U481" s="36" t="str">
        <x:f t="shared" ca="1" si="44">IF($C481="","",IF($J481="","",TODAY()-$J481))</x:f>
      </x:c>
      <x:c r="V481" s="31" t="str">
        <x:f t="shared" ca="1" si="45">IF($C481="","",IF($L481="","No follow-up set",IF($L481&lt;TODAY(),"Overdue",IF($L481=TODAY(),"Due today",IF($L481&lt;=TODAY()+7,"Due soon","Scheduled")))))</x:f>
      </x:c>
      <x:c r="W481" s="31" t="str">
        <x:f t="shared" si="46">IF($C481="","",IF(OR($V481="Overdue",$V481="Due today",AND($T481&gt;=7,NOT(OR($A481="Rejected",$A481="Offer",$A481="Withdrawn")))),"Yes","No"))</x:f>
      </x:c>
      <x:c r="X481" s="31" t="str">
        <x:f t="shared" si="47">IF($C481="","",IF(OR($A481="Rejected",$A481="Offer",$A481="Withdrawn"),"Closed","Open"))</x:f>
      </x:c>
    </x:row>
    <x:row r="482" ht="19.5" customHeight="1">
      <x:c r="A482" s="31"/>
      <x:c r="B482" s="31"/>
      <x:c r="C482" s="31"/>
      <x:c r="D482" s="31"/>
      <x:c r="E482" s="31"/>
      <x:c r="F482" s="31"/>
      <x:c r="G482" s="31"/>
      <x:c r="H482" s="31"/>
      <x:c r="I482" s="31"/>
      <x:c r="J482" s="35"/>
      <x:c r="K482" s="35"/>
      <x:c r="L482" s="35" t="str">
        <x:f t="shared" si="42">IF($C482="","",IF(OR($A482="Rejected",$A482="Offer",$A482="Withdrawn"),"",IF($J482="","",$J482+7)))</x:f>
      </x:c>
      <x:c r="M482" s="31"/>
      <x:c r="N482" s="31"/>
      <x:c r="O482" s="31"/>
      <x:c r="P482" s="31"/>
      <x:c r="Q482" s="34"/>
      <x:c r="R482" s="31"/>
      <x:c r="S482" s="31"/>
      <x:c r="T482" s="36" t="str">
        <x:f t="shared" ca="1" si="43">IF($C482="","",IF($K482="","",TODAY()-$K482))</x:f>
      </x:c>
      <x:c r="U482" s="36" t="str">
        <x:f t="shared" ca="1" si="44">IF($C482="","",IF($J482="","",TODAY()-$J482))</x:f>
      </x:c>
      <x:c r="V482" s="31" t="str">
        <x:f t="shared" ca="1" si="45">IF($C482="","",IF($L482="","No follow-up set",IF($L482&lt;TODAY(),"Overdue",IF($L482=TODAY(),"Due today",IF($L482&lt;=TODAY()+7,"Due soon","Scheduled")))))</x:f>
      </x:c>
      <x:c r="W482" s="31" t="str">
        <x:f t="shared" si="46">IF($C482="","",IF(OR($V482="Overdue",$V482="Due today",AND($T482&gt;=7,NOT(OR($A482="Rejected",$A482="Offer",$A482="Withdrawn")))),"Yes","No"))</x:f>
      </x:c>
      <x:c r="X482" s="31" t="str">
        <x:f t="shared" si="47">IF($C482="","",IF(OR($A482="Rejected",$A482="Offer",$A482="Withdrawn"),"Closed","Open"))</x:f>
      </x:c>
    </x:row>
    <x:row r="483" ht="19.5" customHeight="1">
      <x:c r="A483" s="31"/>
      <x:c r="B483" s="31"/>
      <x:c r="C483" s="31"/>
      <x:c r="D483" s="31"/>
      <x:c r="E483" s="31"/>
      <x:c r="F483" s="31"/>
      <x:c r="G483" s="31"/>
      <x:c r="H483" s="31"/>
      <x:c r="I483" s="31"/>
      <x:c r="J483" s="35"/>
      <x:c r="K483" s="35"/>
      <x:c r="L483" s="35" t="str">
        <x:f t="shared" si="42">IF($C483="","",IF(OR($A483="Rejected",$A483="Offer",$A483="Withdrawn"),"",IF($J483="","",$J483+7)))</x:f>
      </x:c>
      <x:c r="M483" s="31"/>
      <x:c r="N483" s="31"/>
      <x:c r="O483" s="31"/>
      <x:c r="P483" s="31"/>
      <x:c r="Q483" s="34"/>
      <x:c r="R483" s="31"/>
      <x:c r="S483" s="31"/>
      <x:c r="T483" s="36" t="str">
        <x:f t="shared" ca="1" si="43">IF($C483="","",IF($K483="","",TODAY()-$K483))</x:f>
      </x:c>
      <x:c r="U483" s="36" t="str">
        <x:f t="shared" ca="1" si="44">IF($C483="","",IF($J483="","",TODAY()-$J483))</x:f>
      </x:c>
      <x:c r="V483" s="31" t="str">
        <x:f t="shared" ca="1" si="45">IF($C483="","",IF($L483="","No follow-up set",IF($L483&lt;TODAY(),"Overdue",IF($L483=TODAY(),"Due today",IF($L483&lt;=TODAY()+7,"Due soon","Scheduled")))))</x:f>
      </x:c>
      <x:c r="W483" s="31" t="str">
        <x:f t="shared" si="46">IF($C483="","",IF(OR($V483="Overdue",$V483="Due today",AND($T483&gt;=7,NOT(OR($A483="Rejected",$A483="Offer",$A483="Withdrawn")))),"Yes","No"))</x:f>
      </x:c>
      <x:c r="X483" s="31" t="str">
        <x:f t="shared" si="47">IF($C483="","",IF(OR($A483="Rejected",$A483="Offer",$A483="Withdrawn"),"Closed","Open"))</x:f>
      </x:c>
    </x:row>
    <x:row r="484" ht="19.5" customHeight="1">
      <x:c r="A484" s="31"/>
      <x:c r="B484" s="31"/>
      <x:c r="C484" s="31"/>
      <x:c r="D484" s="31"/>
      <x:c r="E484" s="31"/>
      <x:c r="F484" s="31"/>
      <x:c r="G484" s="31"/>
      <x:c r="H484" s="31"/>
      <x:c r="I484" s="31"/>
      <x:c r="J484" s="35"/>
      <x:c r="K484" s="35"/>
      <x:c r="L484" s="35" t="str">
        <x:f t="shared" si="42">IF($C484="","",IF(OR($A484="Rejected",$A484="Offer",$A484="Withdrawn"),"",IF($J484="","",$J484+7)))</x:f>
      </x:c>
      <x:c r="M484" s="31"/>
      <x:c r="N484" s="31"/>
      <x:c r="O484" s="31"/>
      <x:c r="P484" s="31"/>
      <x:c r="Q484" s="34"/>
      <x:c r="R484" s="31"/>
      <x:c r="S484" s="31"/>
      <x:c r="T484" s="36" t="str">
        <x:f t="shared" ca="1" si="43">IF($C484="","",IF($K484="","",TODAY()-$K484))</x:f>
      </x:c>
      <x:c r="U484" s="36" t="str">
        <x:f t="shared" ca="1" si="44">IF($C484="","",IF($J484="","",TODAY()-$J484))</x:f>
      </x:c>
      <x:c r="V484" s="31" t="str">
        <x:f t="shared" ca="1" si="45">IF($C484="","",IF($L484="","No follow-up set",IF($L484&lt;TODAY(),"Overdue",IF($L484=TODAY(),"Due today",IF($L484&lt;=TODAY()+7,"Due soon","Scheduled")))))</x:f>
      </x:c>
      <x:c r="W484" s="31" t="str">
        <x:f t="shared" si="46">IF($C484="","",IF(OR($V484="Overdue",$V484="Due today",AND($T484&gt;=7,NOT(OR($A484="Rejected",$A484="Offer",$A484="Withdrawn")))),"Yes","No"))</x:f>
      </x:c>
      <x:c r="X484" s="31" t="str">
        <x:f t="shared" si="47">IF($C484="","",IF(OR($A484="Rejected",$A484="Offer",$A484="Withdrawn"),"Closed","Open"))</x:f>
      </x:c>
    </x:row>
    <x:row r="485" ht="19.5" customHeight="1">
      <x:c r="A485" s="31"/>
      <x:c r="B485" s="31"/>
      <x:c r="C485" s="31"/>
      <x:c r="D485" s="31"/>
      <x:c r="E485" s="31"/>
      <x:c r="F485" s="31"/>
      <x:c r="G485" s="31"/>
      <x:c r="H485" s="31"/>
      <x:c r="I485" s="31"/>
      <x:c r="J485" s="35"/>
      <x:c r="K485" s="35"/>
      <x:c r="L485" s="35" t="str">
        <x:f t="shared" si="42">IF($C485="","",IF(OR($A485="Rejected",$A485="Offer",$A485="Withdrawn"),"",IF($J485="","",$J485+7)))</x:f>
      </x:c>
      <x:c r="M485" s="31"/>
      <x:c r="N485" s="31"/>
      <x:c r="O485" s="31"/>
      <x:c r="P485" s="31"/>
      <x:c r="Q485" s="34"/>
      <x:c r="R485" s="31"/>
      <x:c r="S485" s="31"/>
      <x:c r="T485" s="36" t="str">
        <x:f t="shared" ca="1" si="43">IF($C485="","",IF($K485="","",TODAY()-$K485))</x:f>
      </x:c>
      <x:c r="U485" s="36" t="str">
        <x:f t="shared" ca="1" si="44">IF($C485="","",IF($J485="","",TODAY()-$J485))</x:f>
      </x:c>
      <x:c r="V485" s="31" t="str">
        <x:f t="shared" ca="1" si="45">IF($C485="","",IF($L485="","No follow-up set",IF($L485&lt;TODAY(),"Overdue",IF($L485=TODAY(),"Due today",IF($L485&lt;=TODAY()+7,"Due soon","Scheduled")))))</x:f>
      </x:c>
      <x:c r="W485" s="31" t="str">
        <x:f t="shared" si="46">IF($C485="","",IF(OR($V485="Overdue",$V485="Due today",AND($T485&gt;=7,NOT(OR($A485="Rejected",$A485="Offer",$A485="Withdrawn")))),"Yes","No"))</x:f>
      </x:c>
      <x:c r="X485" s="31" t="str">
        <x:f t="shared" si="47">IF($C485="","",IF(OR($A485="Rejected",$A485="Offer",$A485="Withdrawn"),"Closed","Open"))</x:f>
      </x:c>
    </x:row>
    <x:row r="486" ht="19.5" customHeight="1">
      <x:c r="A486" s="31"/>
      <x:c r="B486" s="31"/>
      <x:c r="C486" s="31"/>
      <x:c r="D486" s="31"/>
      <x:c r="E486" s="31"/>
      <x:c r="F486" s="31"/>
      <x:c r="G486" s="31"/>
      <x:c r="H486" s="31"/>
      <x:c r="I486" s="31"/>
      <x:c r="J486" s="35"/>
      <x:c r="K486" s="35"/>
      <x:c r="L486" s="35" t="str">
        <x:f t="shared" si="42">IF($C486="","",IF(OR($A486="Rejected",$A486="Offer",$A486="Withdrawn"),"",IF($J486="","",$J486+7)))</x:f>
      </x:c>
      <x:c r="M486" s="31"/>
      <x:c r="N486" s="31"/>
      <x:c r="O486" s="31"/>
      <x:c r="P486" s="31"/>
      <x:c r="Q486" s="34"/>
      <x:c r="R486" s="31"/>
      <x:c r="S486" s="31"/>
      <x:c r="T486" s="36" t="str">
        <x:f t="shared" ca="1" si="43">IF($C486="","",IF($K486="","",TODAY()-$K486))</x:f>
      </x:c>
      <x:c r="U486" s="36" t="str">
        <x:f t="shared" ca="1" si="44">IF($C486="","",IF($J486="","",TODAY()-$J486))</x:f>
      </x:c>
      <x:c r="V486" s="31" t="str">
        <x:f t="shared" ca="1" si="45">IF($C486="","",IF($L486="","No follow-up set",IF($L486&lt;TODAY(),"Overdue",IF($L486=TODAY(),"Due today",IF($L486&lt;=TODAY()+7,"Due soon","Scheduled")))))</x:f>
      </x:c>
      <x:c r="W486" s="31" t="str">
        <x:f t="shared" si="46">IF($C486="","",IF(OR($V486="Overdue",$V486="Due today",AND($T486&gt;=7,NOT(OR($A486="Rejected",$A486="Offer",$A486="Withdrawn")))),"Yes","No"))</x:f>
      </x:c>
      <x:c r="X486" s="31" t="str">
        <x:f t="shared" si="47">IF($C486="","",IF(OR($A486="Rejected",$A486="Offer",$A486="Withdrawn"),"Closed","Open"))</x:f>
      </x:c>
    </x:row>
    <x:row r="487" ht="19.5" customHeight="1">
      <x:c r="A487" s="31"/>
      <x:c r="B487" s="31"/>
      <x:c r="C487" s="31"/>
      <x:c r="D487" s="31"/>
      <x:c r="E487" s="31"/>
      <x:c r="F487" s="31"/>
      <x:c r="G487" s="31"/>
      <x:c r="H487" s="31"/>
      <x:c r="I487" s="31"/>
      <x:c r="J487" s="35"/>
      <x:c r="K487" s="35"/>
      <x:c r="L487" s="35" t="str">
        <x:f t="shared" si="42">IF($C487="","",IF(OR($A487="Rejected",$A487="Offer",$A487="Withdrawn"),"",IF($J487="","",$J487+7)))</x:f>
      </x:c>
      <x:c r="M487" s="31"/>
      <x:c r="N487" s="31"/>
      <x:c r="O487" s="31"/>
      <x:c r="P487" s="31"/>
      <x:c r="Q487" s="34"/>
      <x:c r="R487" s="31"/>
      <x:c r="S487" s="31"/>
      <x:c r="T487" s="36" t="str">
        <x:f t="shared" ca="1" si="43">IF($C487="","",IF($K487="","",TODAY()-$K487))</x:f>
      </x:c>
      <x:c r="U487" s="36" t="str">
        <x:f t="shared" ca="1" si="44">IF($C487="","",IF($J487="","",TODAY()-$J487))</x:f>
      </x:c>
      <x:c r="V487" s="31" t="str">
        <x:f t="shared" ca="1" si="45">IF($C487="","",IF($L487="","No follow-up set",IF($L487&lt;TODAY(),"Overdue",IF($L487=TODAY(),"Due today",IF($L487&lt;=TODAY()+7,"Due soon","Scheduled")))))</x:f>
      </x:c>
      <x:c r="W487" s="31" t="str">
        <x:f t="shared" si="46">IF($C487="","",IF(OR($V487="Overdue",$V487="Due today",AND($T487&gt;=7,NOT(OR($A487="Rejected",$A487="Offer",$A487="Withdrawn")))),"Yes","No"))</x:f>
      </x:c>
      <x:c r="X487" s="31" t="str">
        <x:f t="shared" si="47">IF($C487="","",IF(OR($A487="Rejected",$A487="Offer",$A487="Withdrawn"),"Closed","Open"))</x:f>
      </x:c>
    </x:row>
    <x:row r="488" ht="19.5" customHeight="1">
      <x:c r="A488" s="31"/>
      <x:c r="B488" s="31"/>
      <x:c r="C488" s="31"/>
      <x:c r="D488" s="31"/>
      <x:c r="E488" s="31"/>
      <x:c r="F488" s="31"/>
      <x:c r="G488" s="31"/>
      <x:c r="H488" s="31"/>
      <x:c r="I488" s="31"/>
      <x:c r="J488" s="35"/>
      <x:c r="K488" s="35"/>
      <x:c r="L488" s="35" t="str">
        <x:f t="shared" si="42">IF($C488="","",IF(OR($A488="Rejected",$A488="Offer",$A488="Withdrawn"),"",IF($J488="","",$J488+7)))</x:f>
      </x:c>
      <x:c r="M488" s="31"/>
      <x:c r="N488" s="31"/>
      <x:c r="O488" s="31"/>
      <x:c r="P488" s="31"/>
      <x:c r="Q488" s="34"/>
      <x:c r="R488" s="31"/>
      <x:c r="S488" s="31"/>
      <x:c r="T488" s="36" t="str">
        <x:f t="shared" ca="1" si="43">IF($C488="","",IF($K488="","",TODAY()-$K488))</x:f>
      </x:c>
      <x:c r="U488" s="36" t="str">
        <x:f t="shared" ca="1" si="44">IF($C488="","",IF($J488="","",TODAY()-$J488))</x:f>
      </x:c>
      <x:c r="V488" s="31" t="str">
        <x:f t="shared" ca="1" si="45">IF($C488="","",IF($L488="","No follow-up set",IF($L488&lt;TODAY(),"Overdue",IF($L488=TODAY(),"Due today",IF($L488&lt;=TODAY()+7,"Due soon","Scheduled")))))</x:f>
      </x:c>
      <x:c r="W488" s="31" t="str">
        <x:f t="shared" si="46">IF($C488="","",IF(OR($V488="Overdue",$V488="Due today",AND($T488&gt;=7,NOT(OR($A488="Rejected",$A488="Offer",$A488="Withdrawn")))),"Yes","No"))</x:f>
      </x:c>
      <x:c r="X488" s="31" t="str">
        <x:f t="shared" si="47">IF($C488="","",IF(OR($A488="Rejected",$A488="Offer",$A488="Withdrawn"),"Closed","Open"))</x:f>
      </x:c>
    </x:row>
    <x:row r="489" ht="19.5" customHeight="1">
      <x:c r="A489" s="31"/>
      <x:c r="B489" s="31"/>
      <x:c r="C489" s="31"/>
      <x:c r="D489" s="31"/>
      <x:c r="E489" s="31"/>
      <x:c r="F489" s="31"/>
      <x:c r="G489" s="31"/>
      <x:c r="H489" s="31"/>
      <x:c r="I489" s="31"/>
      <x:c r="J489" s="35"/>
      <x:c r="K489" s="35"/>
      <x:c r="L489" s="35" t="str">
        <x:f t="shared" si="42">IF($C489="","",IF(OR($A489="Rejected",$A489="Offer",$A489="Withdrawn"),"",IF($J489="","",$J489+7)))</x:f>
      </x:c>
      <x:c r="M489" s="31"/>
      <x:c r="N489" s="31"/>
      <x:c r="O489" s="31"/>
      <x:c r="P489" s="31"/>
      <x:c r="Q489" s="34"/>
      <x:c r="R489" s="31"/>
      <x:c r="S489" s="31"/>
      <x:c r="T489" s="36" t="str">
        <x:f t="shared" ca="1" si="43">IF($C489="","",IF($K489="","",TODAY()-$K489))</x:f>
      </x:c>
      <x:c r="U489" s="36" t="str">
        <x:f t="shared" ca="1" si="44">IF($C489="","",IF($J489="","",TODAY()-$J489))</x:f>
      </x:c>
      <x:c r="V489" s="31" t="str">
        <x:f t="shared" ca="1" si="45">IF($C489="","",IF($L489="","No follow-up set",IF($L489&lt;TODAY(),"Overdue",IF($L489=TODAY(),"Due today",IF($L489&lt;=TODAY()+7,"Due soon","Scheduled")))))</x:f>
      </x:c>
      <x:c r="W489" s="31" t="str">
        <x:f t="shared" si="46">IF($C489="","",IF(OR($V489="Overdue",$V489="Due today",AND($T489&gt;=7,NOT(OR($A489="Rejected",$A489="Offer",$A489="Withdrawn")))),"Yes","No"))</x:f>
      </x:c>
      <x:c r="X489" s="31" t="str">
        <x:f t="shared" si="47">IF($C489="","",IF(OR($A489="Rejected",$A489="Offer",$A489="Withdrawn"),"Closed","Open"))</x:f>
      </x:c>
    </x:row>
    <x:row r="490" ht="19.5" customHeight="1">
      <x:c r="A490" s="31"/>
      <x:c r="B490" s="31"/>
      <x:c r="C490" s="31"/>
      <x:c r="D490" s="31"/>
      <x:c r="E490" s="31"/>
      <x:c r="F490" s="31"/>
      <x:c r="G490" s="31"/>
      <x:c r="H490" s="31"/>
      <x:c r="I490" s="31"/>
      <x:c r="J490" s="35"/>
      <x:c r="K490" s="35"/>
      <x:c r="L490" s="35" t="str">
        <x:f t="shared" si="42">IF($C490="","",IF(OR($A490="Rejected",$A490="Offer",$A490="Withdrawn"),"",IF($J490="","",$J490+7)))</x:f>
      </x:c>
      <x:c r="M490" s="31"/>
      <x:c r="N490" s="31"/>
      <x:c r="O490" s="31"/>
      <x:c r="P490" s="31"/>
      <x:c r="Q490" s="34"/>
      <x:c r="R490" s="31"/>
      <x:c r="S490" s="31"/>
      <x:c r="T490" s="36" t="str">
        <x:f t="shared" ca="1" si="43">IF($C490="","",IF($K490="","",TODAY()-$K490))</x:f>
      </x:c>
      <x:c r="U490" s="36" t="str">
        <x:f t="shared" ca="1" si="44">IF($C490="","",IF($J490="","",TODAY()-$J490))</x:f>
      </x:c>
      <x:c r="V490" s="31" t="str">
        <x:f t="shared" ca="1" si="45">IF($C490="","",IF($L490="","No follow-up set",IF($L490&lt;TODAY(),"Overdue",IF($L490=TODAY(),"Due today",IF($L490&lt;=TODAY()+7,"Due soon","Scheduled")))))</x:f>
      </x:c>
      <x:c r="W490" s="31" t="str">
        <x:f t="shared" si="46">IF($C490="","",IF(OR($V490="Overdue",$V490="Due today",AND($T490&gt;=7,NOT(OR($A490="Rejected",$A490="Offer",$A490="Withdrawn")))),"Yes","No"))</x:f>
      </x:c>
      <x:c r="X490" s="31" t="str">
        <x:f t="shared" si="47">IF($C490="","",IF(OR($A490="Rejected",$A490="Offer",$A490="Withdrawn"),"Closed","Open"))</x:f>
      </x:c>
    </x:row>
    <x:row r="491" ht="19.5" customHeight="1">
      <x:c r="A491" s="31"/>
      <x:c r="B491" s="31"/>
      <x:c r="C491" s="31"/>
      <x:c r="D491" s="31"/>
      <x:c r="E491" s="31"/>
      <x:c r="F491" s="31"/>
      <x:c r="G491" s="31"/>
      <x:c r="H491" s="31"/>
      <x:c r="I491" s="31"/>
      <x:c r="J491" s="35"/>
      <x:c r="K491" s="35"/>
      <x:c r="L491" s="35" t="str">
        <x:f t="shared" si="42">IF($C491="","",IF(OR($A491="Rejected",$A491="Offer",$A491="Withdrawn"),"",IF($J491="","",$J491+7)))</x:f>
      </x:c>
      <x:c r="M491" s="31"/>
      <x:c r="N491" s="31"/>
      <x:c r="O491" s="31"/>
      <x:c r="P491" s="31"/>
      <x:c r="Q491" s="34"/>
      <x:c r="R491" s="31"/>
      <x:c r="S491" s="31"/>
      <x:c r="T491" s="36" t="str">
        <x:f t="shared" ca="1" si="43">IF($C491="","",IF($K491="","",TODAY()-$K491))</x:f>
      </x:c>
      <x:c r="U491" s="36" t="str">
        <x:f t="shared" ca="1" si="44">IF($C491="","",IF($J491="","",TODAY()-$J491))</x:f>
      </x:c>
      <x:c r="V491" s="31" t="str">
        <x:f t="shared" ca="1" si="45">IF($C491="","",IF($L491="","No follow-up set",IF($L491&lt;TODAY(),"Overdue",IF($L491=TODAY(),"Due today",IF($L491&lt;=TODAY()+7,"Due soon","Scheduled")))))</x:f>
      </x:c>
      <x:c r="W491" s="31" t="str">
        <x:f t="shared" si="46">IF($C491="","",IF(OR($V491="Overdue",$V491="Due today",AND($T491&gt;=7,NOT(OR($A491="Rejected",$A491="Offer",$A491="Withdrawn")))),"Yes","No"))</x:f>
      </x:c>
      <x:c r="X491" s="31" t="str">
        <x:f t="shared" si="47">IF($C491="","",IF(OR($A491="Rejected",$A491="Offer",$A491="Withdrawn"),"Closed","Open"))</x:f>
      </x:c>
    </x:row>
    <x:row r="492" ht="19.5" customHeight="1">
      <x:c r="A492" s="31"/>
      <x:c r="B492" s="31"/>
      <x:c r="C492" s="31"/>
      <x:c r="D492" s="31"/>
      <x:c r="E492" s="31"/>
      <x:c r="F492" s="31"/>
      <x:c r="G492" s="31"/>
      <x:c r="H492" s="31"/>
      <x:c r="I492" s="31"/>
      <x:c r="J492" s="35"/>
      <x:c r="K492" s="35"/>
      <x:c r="L492" s="35" t="str">
        <x:f t="shared" si="42">IF($C492="","",IF(OR($A492="Rejected",$A492="Offer",$A492="Withdrawn"),"",IF($J492="","",$J492+7)))</x:f>
      </x:c>
      <x:c r="M492" s="31"/>
      <x:c r="N492" s="31"/>
      <x:c r="O492" s="31"/>
      <x:c r="P492" s="31"/>
      <x:c r="Q492" s="34"/>
      <x:c r="R492" s="31"/>
      <x:c r="S492" s="31"/>
      <x:c r="T492" s="36" t="str">
        <x:f t="shared" ca="1" si="43">IF($C492="","",IF($K492="","",TODAY()-$K492))</x:f>
      </x:c>
      <x:c r="U492" s="36" t="str">
        <x:f t="shared" ca="1" si="44">IF($C492="","",IF($J492="","",TODAY()-$J492))</x:f>
      </x:c>
      <x:c r="V492" s="31" t="str">
        <x:f t="shared" ca="1" si="45">IF($C492="","",IF($L492="","No follow-up set",IF($L492&lt;TODAY(),"Overdue",IF($L492=TODAY(),"Due today",IF($L492&lt;=TODAY()+7,"Due soon","Scheduled")))))</x:f>
      </x:c>
      <x:c r="W492" s="31" t="str">
        <x:f t="shared" si="46">IF($C492="","",IF(OR($V492="Overdue",$V492="Due today",AND($T492&gt;=7,NOT(OR($A492="Rejected",$A492="Offer",$A492="Withdrawn")))),"Yes","No"))</x:f>
      </x:c>
      <x:c r="X492" s="31" t="str">
        <x:f t="shared" si="47">IF($C492="","",IF(OR($A492="Rejected",$A492="Offer",$A492="Withdrawn"),"Closed","Open"))</x:f>
      </x:c>
    </x:row>
    <x:row r="493" ht="19.5" customHeight="1">
      <x:c r="A493" s="31"/>
      <x:c r="B493" s="31"/>
      <x:c r="C493" s="31"/>
      <x:c r="D493" s="31"/>
      <x:c r="E493" s="31"/>
      <x:c r="F493" s="31"/>
      <x:c r="G493" s="31"/>
      <x:c r="H493" s="31"/>
      <x:c r="I493" s="31"/>
      <x:c r="J493" s="35"/>
      <x:c r="K493" s="35"/>
      <x:c r="L493" s="35" t="str">
        <x:f t="shared" si="42">IF($C493="","",IF(OR($A493="Rejected",$A493="Offer",$A493="Withdrawn"),"",IF($J493="","",$J493+7)))</x:f>
      </x:c>
      <x:c r="M493" s="31"/>
      <x:c r="N493" s="31"/>
      <x:c r="O493" s="31"/>
      <x:c r="P493" s="31"/>
      <x:c r="Q493" s="34"/>
      <x:c r="R493" s="31"/>
      <x:c r="S493" s="31"/>
      <x:c r="T493" s="36" t="str">
        <x:f t="shared" ca="1" si="43">IF($C493="","",IF($K493="","",TODAY()-$K493))</x:f>
      </x:c>
      <x:c r="U493" s="36" t="str">
        <x:f t="shared" ca="1" si="44">IF($C493="","",IF($J493="","",TODAY()-$J493))</x:f>
      </x:c>
      <x:c r="V493" s="31" t="str">
        <x:f t="shared" ca="1" si="45">IF($C493="","",IF($L493="","No follow-up set",IF($L493&lt;TODAY(),"Overdue",IF($L493=TODAY(),"Due today",IF($L493&lt;=TODAY()+7,"Due soon","Scheduled")))))</x:f>
      </x:c>
      <x:c r="W493" s="31" t="str">
        <x:f t="shared" si="46">IF($C493="","",IF(OR($V493="Overdue",$V493="Due today",AND($T493&gt;=7,NOT(OR($A493="Rejected",$A493="Offer",$A493="Withdrawn")))),"Yes","No"))</x:f>
      </x:c>
      <x:c r="X493" s="31" t="str">
        <x:f t="shared" si="47">IF($C493="","",IF(OR($A493="Rejected",$A493="Offer",$A493="Withdrawn"),"Closed","Open"))</x:f>
      </x:c>
    </x:row>
    <x:row r="494" ht="19.5" customHeight="1">
      <x:c r="A494" s="31"/>
      <x:c r="B494" s="31"/>
      <x:c r="C494" s="31"/>
      <x:c r="D494" s="31"/>
      <x:c r="E494" s="31"/>
      <x:c r="F494" s="31"/>
      <x:c r="G494" s="31"/>
      <x:c r="H494" s="31"/>
      <x:c r="I494" s="31"/>
      <x:c r="J494" s="35"/>
      <x:c r="K494" s="35"/>
      <x:c r="L494" s="35" t="str">
        <x:f t="shared" si="42">IF($C494="","",IF(OR($A494="Rejected",$A494="Offer",$A494="Withdrawn"),"",IF($J494="","",$J494+7)))</x:f>
      </x:c>
      <x:c r="M494" s="31"/>
      <x:c r="N494" s="31"/>
      <x:c r="O494" s="31"/>
      <x:c r="P494" s="31"/>
      <x:c r="Q494" s="34"/>
      <x:c r="R494" s="31"/>
      <x:c r="S494" s="31"/>
      <x:c r="T494" s="36" t="str">
        <x:f t="shared" ca="1" si="43">IF($C494="","",IF($K494="","",TODAY()-$K494))</x:f>
      </x:c>
      <x:c r="U494" s="36" t="str">
        <x:f t="shared" ca="1" si="44">IF($C494="","",IF($J494="","",TODAY()-$J494))</x:f>
      </x:c>
      <x:c r="V494" s="31" t="str">
        <x:f t="shared" ca="1" si="45">IF($C494="","",IF($L494="","No follow-up set",IF($L494&lt;TODAY(),"Overdue",IF($L494=TODAY(),"Due today",IF($L494&lt;=TODAY()+7,"Due soon","Scheduled")))))</x:f>
      </x:c>
      <x:c r="W494" s="31" t="str">
        <x:f t="shared" si="46">IF($C494="","",IF(OR($V494="Overdue",$V494="Due today",AND($T494&gt;=7,NOT(OR($A494="Rejected",$A494="Offer",$A494="Withdrawn")))),"Yes","No"))</x:f>
      </x:c>
      <x:c r="X494" s="31" t="str">
        <x:f t="shared" si="47">IF($C494="","",IF(OR($A494="Rejected",$A494="Offer",$A494="Withdrawn"),"Closed","Open"))</x:f>
      </x:c>
    </x:row>
    <x:row r="495" ht="19.5" customHeight="1">
      <x:c r="A495" s="31"/>
      <x:c r="B495" s="31"/>
      <x:c r="C495" s="31"/>
      <x:c r="D495" s="31"/>
      <x:c r="E495" s="31"/>
      <x:c r="F495" s="31"/>
      <x:c r="G495" s="31"/>
      <x:c r="H495" s="31"/>
      <x:c r="I495" s="31"/>
      <x:c r="J495" s="35"/>
      <x:c r="K495" s="35"/>
      <x:c r="L495" s="35" t="str">
        <x:f t="shared" si="42">IF($C495="","",IF(OR($A495="Rejected",$A495="Offer",$A495="Withdrawn"),"",IF($J495="","",$J495+7)))</x:f>
      </x:c>
      <x:c r="M495" s="31"/>
      <x:c r="N495" s="31"/>
      <x:c r="O495" s="31"/>
      <x:c r="P495" s="31"/>
      <x:c r="Q495" s="34"/>
      <x:c r="R495" s="31"/>
      <x:c r="S495" s="31"/>
      <x:c r="T495" s="36" t="str">
        <x:f t="shared" ca="1" si="43">IF($C495="","",IF($K495="","",TODAY()-$K495))</x:f>
      </x:c>
      <x:c r="U495" s="36" t="str">
        <x:f t="shared" ca="1" si="44">IF($C495="","",IF($J495="","",TODAY()-$J495))</x:f>
      </x:c>
      <x:c r="V495" s="31" t="str">
        <x:f t="shared" ca="1" si="45">IF($C495="","",IF($L495="","No follow-up set",IF($L495&lt;TODAY(),"Overdue",IF($L495=TODAY(),"Due today",IF($L495&lt;=TODAY()+7,"Due soon","Scheduled")))))</x:f>
      </x:c>
      <x:c r="W495" s="31" t="str">
        <x:f t="shared" si="46">IF($C495="","",IF(OR($V495="Overdue",$V495="Due today",AND($T495&gt;=7,NOT(OR($A495="Rejected",$A495="Offer",$A495="Withdrawn")))),"Yes","No"))</x:f>
      </x:c>
      <x:c r="X495" s="31" t="str">
        <x:f t="shared" si="47">IF($C495="","",IF(OR($A495="Rejected",$A495="Offer",$A495="Withdrawn"),"Closed","Open"))</x:f>
      </x:c>
    </x:row>
    <x:row r="496" ht="19.5" customHeight="1">
      <x:c r="A496" s="31"/>
      <x:c r="B496" s="31"/>
      <x:c r="C496" s="31"/>
      <x:c r="D496" s="31"/>
      <x:c r="E496" s="31"/>
      <x:c r="F496" s="31"/>
      <x:c r="G496" s="31"/>
      <x:c r="H496" s="31"/>
      <x:c r="I496" s="31"/>
      <x:c r="J496" s="35"/>
      <x:c r="K496" s="35"/>
      <x:c r="L496" s="35" t="str">
        <x:f t="shared" si="42">IF($C496="","",IF(OR($A496="Rejected",$A496="Offer",$A496="Withdrawn"),"",IF($J496="","",$J496+7)))</x:f>
      </x:c>
      <x:c r="M496" s="31"/>
      <x:c r="N496" s="31"/>
      <x:c r="O496" s="31"/>
      <x:c r="P496" s="31"/>
      <x:c r="Q496" s="34"/>
      <x:c r="R496" s="31"/>
      <x:c r="S496" s="31"/>
      <x:c r="T496" s="36" t="str">
        <x:f t="shared" ca="1" si="43">IF($C496="","",IF($K496="","",TODAY()-$K496))</x:f>
      </x:c>
      <x:c r="U496" s="36" t="str">
        <x:f t="shared" ca="1" si="44">IF($C496="","",IF($J496="","",TODAY()-$J496))</x:f>
      </x:c>
      <x:c r="V496" s="31" t="str">
        <x:f t="shared" ca="1" si="45">IF($C496="","",IF($L496="","No follow-up set",IF($L496&lt;TODAY(),"Overdue",IF($L496=TODAY(),"Due today",IF($L496&lt;=TODAY()+7,"Due soon","Scheduled")))))</x:f>
      </x:c>
      <x:c r="W496" s="31" t="str">
        <x:f t="shared" si="46">IF($C496="","",IF(OR($V496="Overdue",$V496="Due today",AND($T496&gt;=7,NOT(OR($A496="Rejected",$A496="Offer",$A496="Withdrawn")))),"Yes","No"))</x:f>
      </x:c>
      <x:c r="X496" s="31" t="str">
        <x:f t="shared" si="47">IF($C496="","",IF(OR($A496="Rejected",$A496="Offer",$A496="Withdrawn"),"Closed","Open"))</x:f>
      </x:c>
    </x:row>
    <x:row r="497" ht="19.5" customHeight="1">
      <x:c r="A497" s="31"/>
      <x:c r="B497" s="31"/>
      <x:c r="C497" s="31"/>
      <x:c r="D497" s="31"/>
      <x:c r="E497" s="31"/>
      <x:c r="F497" s="31"/>
      <x:c r="G497" s="31"/>
      <x:c r="H497" s="31"/>
      <x:c r="I497" s="31"/>
      <x:c r="J497" s="35"/>
      <x:c r="K497" s="35"/>
      <x:c r="L497" s="35" t="str">
        <x:f t="shared" si="42">IF($C497="","",IF(OR($A497="Rejected",$A497="Offer",$A497="Withdrawn"),"",IF($J497="","",$J497+7)))</x:f>
      </x:c>
      <x:c r="M497" s="31"/>
      <x:c r="N497" s="31"/>
      <x:c r="O497" s="31"/>
      <x:c r="P497" s="31"/>
      <x:c r="Q497" s="34"/>
      <x:c r="R497" s="31"/>
      <x:c r="S497" s="31"/>
      <x:c r="T497" s="36" t="str">
        <x:f t="shared" ca="1" si="43">IF($C497="","",IF($K497="","",TODAY()-$K497))</x:f>
      </x:c>
      <x:c r="U497" s="36" t="str">
        <x:f t="shared" ca="1" si="44">IF($C497="","",IF($J497="","",TODAY()-$J497))</x:f>
      </x:c>
      <x:c r="V497" s="31" t="str">
        <x:f t="shared" ca="1" si="45">IF($C497="","",IF($L497="","No follow-up set",IF($L497&lt;TODAY(),"Overdue",IF($L497=TODAY(),"Due today",IF($L497&lt;=TODAY()+7,"Due soon","Scheduled")))))</x:f>
      </x:c>
      <x:c r="W497" s="31" t="str">
        <x:f t="shared" si="46">IF($C497="","",IF(OR($V497="Overdue",$V497="Due today",AND($T497&gt;=7,NOT(OR($A497="Rejected",$A497="Offer",$A497="Withdrawn")))),"Yes","No"))</x:f>
      </x:c>
      <x:c r="X497" s="31" t="str">
        <x:f t="shared" si="47">IF($C497="","",IF(OR($A497="Rejected",$A497="Offer",$A497="Withdrawn"),"Closed","Open"))</x:f>
      </x:c>
    </x:row>
    <x:row r="498" ht="19.5" customHeight="1">
      <x:c r="A498" s="31"/>
      <x:c r="B498" s="31"/>
      <x:c r="C498" s="31"/>
      <x:c r="D498" s="31"/>
      <x:c r="E498" s="31"/>
      <x:c r="F498" s="31"/>
      <x:c r="G498" s="31"/>
      <x:c r="H498" s="31"/>
      <x:c r="I498" s="31"/>
      <x:c r="J498" s="35"/>
      <x:c r="K498" s="35"/>
      <x:c r="L498" s="35" t="str">
        <x:f t="shared" si="42">IF($C498="","",IF(OR($A498="Rejected",$A498="Offer",$A498="Withdrawn"),"",IF($J498="","",$J498+7)))</x:f>
      </x:c>
      <x:c r="M498" s="31"/>
      <x:c r="N498" s="31"/>
      <x:c r="O498" s="31"/>
      <x:c r="P498" s="31"/>
      <x:c r="Q498" s="34"/>
      <x:c r="R498" s="31"/>
      <x:c r="S498" s="31"/>
      <x:c r="T498" s="36" t="str">
        <x:f t="shared" ca="1" si="43">IF($C498="","",IF($K498="","",TODAY()-$K498))</x:f>
      </x:c>
      <x:c r="U498" s="36" t="str">
        <x:f t="shared" ca="1" si="44">IF($C498="","",IF($J498="","",TODAY()-$J498))</x:f>
      </x:c>
      <x:c r="V498" s="31" t="str">
        <x:f t="shared" ca="1" si="45">IF($C498="","",IF($L498="","No follow-up set",IF($L498&lt;TODAY(),"Overdue",IF($L498=TODAY(),"Due today",IF($L498&lt;=TODAY()+7,"Due soon","Scheduled")))))</x:f>
      </x:c>
      <x:c r="W498" s="31" t="str">
        <x:f t="shared" si="46">IF($C498="","",IF(OR($V498="Overdue",$V498="Due today",AND($T498&gt;=7,NOT(OR($A498="Rejected",$A498="Offer",$A498="Withdrawn")))),"Yes","No"))</x:f>
      </x:c>
      <x:c r="X498" s="31" t="str">
        <x:f t="shared" si="47">IF($C498="","",IF(OR($A498="Rejected",$A498="Offer",$A498="Withdrawn"),"Closed","Open"))</x:f>
      </x:c>
    </x:row>
    <x:row r="499" ht="19.5" customHeight="1">
      <x:c r="A499" s="31"/>
      <x:c r="B499" s="31"/>
      <x:c r="C499" s="31"/>
      <x:c r="D499" s="31"/>
      <x:c r="E499" s="31"/>
      <x:c r="F499" s="31"/>
      <x:c r="G499" s="31"/>
      <x:c r="H499" s="31"/>
      <x:c r="I499" s="31"/>
      <x:c r="J499" s="35"/>
      <x:c r="K499" s="35"/>
      <x:c r="L499" s="35" t="str">
        <x:f t="shared" si="42">IF($C499="","",IF(OR($A499="Rejected",$A499="Offer",$A499="Withdrawn"),"",IF($J499="","",$J499+7)))</x:f>
      </x:c>
      <x:c r="M499" s="31"/>
      <x:c r="N499" s="31"/>
      <x:c r="O499" s="31"/>
      <x:c r="P499" s="31"/>
      <x:c r="Q499" s="34"/>
      <x:c r="R499" s="31"/>
      <x:c r="S499" s="31"/>
      <x:c r="T499" s="36" t="str">
        <x:f t="shared" ca="1" si="43">IF($C499="","",IF($K499="","",TODAY()-$K499))</x:f>
      </x:c>
      <x:c r="U499" s="36" t="str">
        <x:f t="shared" ca="1" si="44">IF($C499="","",IF($J499="","",TODAY()-$J499))</x:f>
      </x:c>
      <x:c r="V499" s="31" t="str">
        <x:f t="shared" ca="1" si="45">IF($C499="","",IF($L499="","No follow-up set",IF($L499&lt;TODAY(),"Overdue",IF($L499=TODAY(),"Due today",IF($L499&lt;=TODAY()+7,"Due soon","Scheduled")))))</x:f>
      </x:c>
      <x:c r="W499" s="31" t="str">
        <x:f t="shared" si="46">IF($C499="","",IF(OR($V499="Overdue",$V499="Due today",AND($T499&gt;=7,NOT(OR($A499="Rejected",$A499="Offer",$A499="Withdrawn")))),"Yes","No"))</x:f>
      </x:c>
      <x:c r="X499" s="31" t="str">
        <x:f t="shared" si="47">IF($C499="","",IF(OR($A499="Rejected",$A499="Offer",$A499="Withdrawn"),"Closed","Open"))</x:f>
      </x:c>
    </x:row>
    <x:row r="500" ht="19.5" customHeight="1">
      <x:c r="A500" s="31"/>
      <x:c r="B500" s="31"/>
      <x:c r="C500" s="31"/>
      <x:c r="D500" s="31"/>
      <x:c r="E500" s="31"/>
      <x:c r="F500" s="31"/>
      <x:c r="G500" s="31"/>
      <x:c r="H500" s="31"/>
      <x:c r="I500" s="31"/>
      <x:c r="J500" s="35"/>
      <x:c r="K500" s="35"/>
      <x:c r="L500" s="35" t="str">
        <x:f t="shared" si="42">IF($C500="","",IF(OR($A500="Rejected",$A500="Offer",$A500="Withdrawn"),"",IF($J500="","",$J500+7)))</x:f>
      </x:c>
      <x:c r="M500" s="31"/>
      <x:c r="N500" s="31"/>
      <x:c r="O500" s="31"/>
      <x:c r="P500" s="31"/>
      <x:c r="Q500" s="34"/>
      <x:c r="R500" s="31"/>
      <x:c r="S500" s="31"/>
      <x:c r="T500" s="36" t="str">
        <x:f t="shared" ca="1" si="43">IF($C500="","",IF($K500="","",TODAY()-$K500))</x:f>
      </x:c>
      <x:c r="U500" s="36" t="str">
        <x:f t="shared" ca="1" si="44">IF($C500="","",IF($J500="","",TODAY()-$J500))</x:f>
      </x:c>
      <x:c r="V500" s="31" t="str">
        <x:f t="shared" ca="1" si="45">IF($C500="","",IF($L500="","No follow-up set",IF($L500&lt;TODAY(),"Overdue",IF($L500=TODAY(),"Due today",IF($L500&lt;=TODAY()+7,"Due soon","Scheduled")))))</x:f>
      </x:c>
      <x:c r="W500" s="31" t="str">
        <x:f t="shared" si="46">IF($C500="","",IF(OR($V500="Overdue",$V500="Due today",AND($T500&gt;=7,NOT(OR($A500="Rejected",$A500="Offer",$A500="Withdrawn")))),"Yes","No"))</x:f>
      </x:c>
      <x:c r="X500" s="31" t="str">
        <x:f t="shared" si="47">IF($C500="","",IF(OR($A500="Rejected",$A500="Offer",$A500="Withdrawn"),"Closed","Open"))</x:f>
      </x:c>
    </x:row>
    <x:row r="501" ht="19.5" customHeight="1">
      <x:c r="A501" s="31"/>
      <x:c r="B501" s="31"/>
      <x:c r="C501" s="31"/>
      <x:c r="D501" s="31"/>
      <x:c r="E501" s="31"/>
      <x:c r="F501" s="31"/>
      <x:c r="G501" s="31"/>
      <x:c r="H501" s="31"/>
      <x:c r="I501" s="31"/>
      <x:c r="J501" s="35"/>
      <x:c r="K501" s="35"/>
      <x:c r="L501" s="35" t="str">
        <x:f t="shared" si="42">IF($C501="","",IF(OR($A501="Rejected",$A501="Offer",$A501="Withdrawn"),"",IF($J501="","",$J501+7)))</x:f>
      </x:c>
      <x:c r="M501" s="31"/>
      <x:c r="N501" s="31"/>
      <x:c r="O501" s="31"/>
      <x:c r="P501" s="31"/>
      <x:c r="Q501" s="34"/>
      <x:c r="R501" s="31"/>
      <x:c r="S501" s="31"/>
      <x:c r="T501" s="36" t="str">
        <x:f t="shared" ca="1" si="43">IF($C501="","",IF($K501="","",TODAY()-$K501))</x:f>
      </x:c>
      <x:c r="U501" s="36" t="str">
        <x:f t="shared" ca="1" si="44">IF($C501="","",IF($J501="","",TODAY()-$J501))</x:f>
      </x:c>
      <x:c r="V501" s="31" t="str">
        <x:f t="shared" ca="1" si="45">IF($C501="","",IF($L501="","No follow-up set",IF($L501&lt;TODAY(),"Overdue",IF($L501=TODAY(),"Due today",IF($L501&lt;=TODAY()+7,"Due soon","Scheduled")))))</x:f>
      </x:c>
      <x:c r="W501" s="31" t="str">
        <x:f t="shared" si="46">IF($C501="","",IF(OR($V501="Overdue",$V501="Due today",AND($T501&gt;=7,NOT(OR($A501="Rejected",$A501="Offer",$A501="Withdrawn")))),"Yes","No"))</x:f>
      </x:c>
      <x:c r="X501" s="31" t="str">
        <x:f t="shared" si="47">IF($C501="","",IF(OR($A501="Rejected",$A501="Offer",$A501="Withdrawn"),"Closed","Open"))</x:f>
      </x:c>
    </x:row>
  </x:sheetData>
  <x:conditionalFormatting sqref="A2:A501">
    <x:cfRule type="expression" dxfId="32" priority="6">
      <x:formula>$A2="Offer"</x:formula>
    </x:cfRule>
    <x:cfRule type="expression" dxfId="31" priority="7">
      <x:formula>$A2="Rejected"</x:formula>
    </x:cfRule>
    <x:cfRule type="expression" dxfId="30" priority="8">
      <x:formula>$A2="Interview"</x:formula>
    </x:cfRule>
    <x:cfRule type="expression" dxfId="29" priority="9">
      <x:formula>$A2="Final Round"</x:formula>
    </x:cfRule>
  </x:conditionalFormatting>
  <x:conditionalFormatting sqref="Q2:Q501">
    <x:cfRule type="dataBar" priority="10">
      <x:dataBar>
        <x:cfvo type="min"/>
        <x:cfvo type="max"/>
        <x:color rgb="FF4F46E5"/>
      </x:dataBar>
      <x:extLst>
        <x:ext xmlns:x14="http://schemas.microsoft.com/office/spreadsheetml/2009/9/main" uri="{B025F937-C7B1-47D3-B67F-A62EFF666E3E}">
          <x14:id>{38B0CBAD-48C6-47CF-AABC-B08CCAE4A913}</x14:id>
        </x:ext>
      </x:extLst>
    </x:cfRule>
    <x:cfRule type="dataBar" priority="11">
      <x:dataBar>
        <x:cfvo type="min"/>
        <x:cfvo type="max"/>
        <x:color rgb="FF4F46E5"/>
      </x:dataBar>
      <x:extLst>
        <x:ext xmlns:x14="http://schemas.microsoft.com/office/spreadsheetml/2009/9/main" uri="{B025F937-C7B1-47D3-B67F-A62EFF666E3E}">
          <x14:id>{D1B0924E-30E0-4C5A-90F8-E2C0D870CE70}</x14:id>
        </x:ext>
      </x:extLst>
    </x:cfRule>
  </x:conditionalFormatting>
  <x:conditionalFormatting sqref="V2:V501">
    <x:cfRule type="expression" dxfId="28" priority="2">
      <x:formula>$V2="Overdue"</x:formula>
    </x:cfRule>
    <x:cfRule type="expression" dxfId="27" priority="3">
      <x:formula>$V2="Due today"</x:formula>
    </x:cfRule>
    <x:cfRule type="expression" dxfId="26" priority="4">
      <x:formula>$V2="Due soon"</x:formula>
    </x:cfRule>
  </x:conditionalFormatting>
  <x:conditionalFormatting sqref="W2:W501">
    <x:cfRule type="expression" dxfId="25" priority="5">
      <x:formula>$W2="Yes"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c1eba6bde98464e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0" id="{38B0CBAD-48C6-47CF-AABC-B08CCAE4A913}">
            <x14:dataBar>
              <x14:cfvo type="min"/>
              <x14:cfvo type="max"/>
              <x14:fillColor rgb="FF4F46E5"/>
              <x14:negativeFillColor rgb="FF4F46E5"/>
            </x14:dataBar>
          </x14:cfRule>
          <x14:cfRule type="dataBar" priority="11" id="{D1B0924E-30E0-4C5A-90F8-E2C0D870CE70}">
            <x14:dataBar>
              <x14:cfvo type="min"/>
              <x14:cfvo type="max"/>
              <x14:fillColor rgb="FF4F46E5"/>
              <x14:negativeFillColor rgb="FF4F46E5"/>
            </x14:dataBar>
          </x14:cfRule>
          <xm:sqref>Q2:Q501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baseColWidth="10" defaultColWidth="8.83203125" defaultRowHeight="13.5"/>
  <x:cols>
    <x:col min="1" max="1" width="14" customWidth="1"/>
    <x:col min="2" max="2" width="68" customWidth="1"/>
    <x:col min="3" max="8" width="12" customWidth="1"/>
  </x:cols>
  <x:sheetData>
    <x:row r="1" ht="45" customHeight="1">
      <x:c r="A1" s="9" t="str">
        <x:v>ApplyArc Job Application Tracker</x:v>
      </x:c>
      <x:c r="B1" s="9"/>
      <x:c r="C1" s="9"/>
      <x:c r="D1" s="9"/>
      <x:c r="E1" s="9"/>
      <x:c r="F1" s="9"/>
      <x:c r="G1" s="9"/>
      <x:c r="H1" s="9"/>
    </x:row>
    <x:row r="2" ht="26.25" customHeight="1"/>
    <x:row r="3" ht="45" customHeight="1">
      <x:c r="A3" s="8" t="str">
        <x:v>A practical tracker for Excel or Google Sheets, with follow-up flags and a simple job-search dashboard.</x:v>
      </x:c>
      <x:c r="B3" s="8"/>
      <x:c r="C3" s="8"/>
      <x:c r="D3" s="8"/>
      <x:c r="E3" s="8"/>
      <x:c r="F3" s="8"/>
      <x:c r="G3" s="8"/>
      <x:c r="H3" s="8"/>
    </x:row>
    <x:row r="4" ht="26.25" customHeight="1"/>
    <x:row r="5" ht="26.25" customHeight="1">
      <x:c r="A5" s="10" t="s">
        <x:v>51</x:v>
      </x:c>
      <x:c r="B5" s="10"/>
    </x:row>
    <x:row r="6" ht="36.75" customHeight="1">
      <x:c r="A6" s="11" t="s">
        <x:v>52</x:v>
      </x:c>
      <x:c r="B6" s="20" t="str">
        <x:v>Go to the Tracker tab, review the example rows, then replace or delete them as you add your own applications.</x:v>
      </x:c>
    </x:row>
    <x:row r="7" ht="36.75" customHeight="1">
      <x:c r="A7" s="11" t="s">
        <x:v>53</x:v>
      </x:c>
      <x:c r="B7" s="12" t="str">
        <x:v>Use the dropdowns for stage, priority, source, work style, resume/CV version, cover letter and fit score.</x:v>
      </x:c>
    </x:row>
    <x:row r="8" ht="36.75" customHeight="1">
      <x:c r="A8" s="11" t="s">
        <x:v>54</x:v>
      </x:c>
      <x:c r="B8" s="12" t="s">
        <x:v>55</x:v>
      </x:c>
    </x:row>
    <x:row r="9" ht="36.75" customHeight="1">
      <x:c r="A9" s="11" t="s">
        <x:v>56</x:v>
      </x:c>
      <x:c r="B9" s="12" t="s">
        <x:v>57</x:v>
      </x:c>
    </x:row>
    <x:row r="10" ht="36.75" customHeight="1">
      <x:c r="A10" s="11" t="s">
        <x:v>58</x:v>
      </x:c>
      <x:c r="B10" s="12" t="str">
        <x:v>When you want cross-device access, email matching, reminders and interview tools, import the workbook into ApplyArc at https://applyarc.io.</x:v>
      </x:c>
    </x:row>
    <x:row r="11" ht="26.25" customHeight="1"/>
    <x:row r="12" ht="26.25" customHeight="1">
      <x:c r="A12" s="7" t="s">
        <x:v>59</x:v>
      </x:c>
      <x:c r="B12" s="7"/>
      <x:c r="C12" s="7"/>
      <x:c r="D12" s="7"/>
      <x:c r="E12" s="7"/>
      <x:c r="F12" s="7"/>
      <x:c r="G12" s="7"/>
      <x:c r="H12" s="7"/>
    </x:row>
    <x:row r="13" ht="26.25" customHeight="1">
      <x:c r="A13" s="13" t="s">
        <x:v>60</x:v>
      </x:c>
      <x:c r="B13" s="13" t="s">
        <x:v>61</x:v>
      </x:c>
    </x:row>
    <x:row r="14" ht="31.5" customHeight="1">
      <x:c r="A14" s="12" t="s">
        <x:v>0</x:v>
      </x:c>
      <x:c r="B14" s="12" t="s">
        <x:v>62</x:v>
      </x:c>
    </x:row>
    <x:row r="15" ht="31.5" customHeight="1">
      <x:c r="A15" s="12" t="s">
        <x:v>1</x:v>
      </x:c>
      <x:c r="B15" s="12" t="s">
        <x:v>63</x:v>
      </x:c>
    </x:row>
    <x:row r="16" ht="31.5" customHeight="1">
      <x:c r="A16" s="12" t="s">
        <x:v>16</x:v>
      </x:c>
      <x:c r="B16" s="12" t="s">
        <x:v>64</x:v>
      </x:c>
    </x:row>
    <x:row r="17" ht="31.5" customHeight="1">
      <x:c r="A17" s="12" t="s">
        <x:v>10</x:v>
      </x:c>
      <x:c r="B17" s="12" t="s">
        <x:v>65</x:v>
      </x:c>
    </x:row>
    <x:row r="18" ht="31.5" customHeight="1">
      <x:c r="A18" s="12" t="s">
        <x:v>11</x:v>
      </x:c>
      <x:c r="B18" s="12" t="s">
        <x:v>66</x:v>
      </x:c>
    </x:row>
    <x:row r="19" ht="31.5" customHeight="1">
      <x:c r="A19" s="12" t="s">
        <x:v>22</x:v>
      </x:c>
      <x:c r="B19" s="12" t="s">
        <x:v>67</x:v>
      </x:c>
    </x:row>
    <x:row r="20" ht="26.25" customHeight="1"/>
    <x:row r="21" ht="45" customHeight="1">
      <x:c r="A21" s="6" t="str">
        <x:v>Tip: update Last Activity Date whenever something happens. That one habit keeps the follow-up flags useful.</x:v>
      </x:c>
      <x:c r="B21" s="6"/>
      <x:c r="C21" s="6"/>
      <x:c r="D21" s="6"/>
      <x:c r="E21" s="6"/>
      <x:c r="F21" s="6"/>
      <x:c r="G21" s="6"/>
      <x:c r="H21" s="6"/>
    </x:row>
    <x:row r="22" ht="26.25" customHeight="1"/>
  </x:sheetData>
  <x:mergeCells>
    <x:mergeCell ref="A1:H1"/>
    <x:mergeCell ref="A3:H3"/>
    <x:mergeCell ref="A12:H12"/>
    <x:mergeCell ref="A21:H21"/>
  </x:mergeCells>
  <x:pageMargins left="0.7" right="0.7" top="0.75" bottom="0.75" header="0.3" footer="0.3"/>
  <x:drawing xmlns:r="http://schemas.openxmlformats.org/officeDocument/2006/relationships" r:id="R3cf61f833a05436c"/>
</x:worksheet>
</file>

<file path=xl/worksheets/sheet3.xml><?xml version="1.0" encoding="utf-8"?>
<x:worksheet xmlns:x="http://schemas.openxmlformats.org/spreadsheetml/2006/main">
  <x:sheetFormatPr baseColWidth="10" defaultColWidth="8.83203125" defaultRowHeight="13.5"/>
  <x:cols>
    <x:col min="1" max="1" width="18" customWidth="1"/>
    <x:col min="2" max="2" width="12" customWidth="1"/>
    <x:col min="3" max="3" width="10" customWidth="1"/>
    <x:col min="4" max="8" width="15" customWidth="1"/>
    <x:col min="9" max="9" width="18" customWidth="1"/>
    <x:col min="10" max="12" width="15" customWidth="1"/>
  </x:cols>
  <x:sheetData>
    <x:row r="1" ht="38.25" customHeight="1">
      <x:c r="A1" s="21" t="s">
        <x:v>68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</x:row>
    <x:row r="2" ht="24" customHeight="1"/>
    <x:row r="3" ht="24" customHeight="1">
      <x:c r="A3" s="5" t="str">
        <x:v>A weekly view of your active applications, stage mix, follow-ups and the work that needs attention.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4" customHeight="1"/>
    <x:row r="5" ht="24" customHeight="1">
      <x:c r="A5" s="4" t="s">
        <x:v>69</x:v>
      </x:c>
      <x:c r="B5" s="4"/>
      <x:c r="C5" s="4" t="s">
        <x:v>70</x:v>
      </x:c>
      <x:c r="D5" s="4"/>
      <x:c r="E5" s="4" t="s">
        <x:v>71</x:v>
      </x:c>
      <x:c r="F5" s="4"/>
      <x:c r="G5" s="4" t="s">
        <x:v>72</x:v>
      </x:c>
      <x:c r="H5" s="4"/>
      <x:c r="I5" s="4" t="s">
        <x:v>73</x:v>
      </x:c>
      <x:c r="J5" s="4"/>
      <x:c r="K5" s="4" t="s">
        <x:v>74</x:v>
      </x:c>
      <x:c r="L5" s="4"/>
    </x:row>
    <x:row r="6" ht="31.5" customHeight="1">
      <x:c r="A6" s="3" t="n">
        <x:f>COUNTA(Tracker!$C$2:$C$501)</x:f>
        <x:v>5</x:v>
      </x:c>
      <x:c r="B6" s="3"/>
      <x:c r="C6" s="3" t="n">
        <x:f>COUNTIFS(Tracker!$X$2:$X$501,"Open",Tracker!$C$2:$C$501,"&lt;&gt;")</x:f>
        <x:v>4</x:v>
      </x:c>
      <x:c r="D6" s="3"/>
      <x:c r="E6" s="3" t="n">
        <x:f>COUNTIF(Tracker!$A$2:$A$501,"Interview")+COUNTIF(Tracker!$A$2:$A$501,"Final Round")+COUNTIF(Tracker!$A$2:$A$501,"Recruiter Screen")</x:f>
        <x:v>2</x:v>
      </x:c>
      <x:c r="F6" s="3"/>
      <x:c r="G6" s="3" t="n">
        <x:f>COUNTIF(Tracker!$A$2:$A$501,"Offer")</x:f>
        <x:v>0</x:v>
      </x:c>
      <x:c r="H6" s="3"/>
      <x:c r="I6" s="3" t="n">
        <x:f ca="1">COUNTIF(Tracker!$W$2:$W$501,"Yes")</x:f>
        <x:v>3</x:v>
      </x:c>
      <x:c r="J6" s="3"/>
      <x:c r="K6" s="3" t="n">
        <x:f ca="1">COUNTIF(Tracker!$V$2:$V$501,"Overdue")</x:f>
        <x:v>3</x:v>
      </x:c>
      <x:c r="L6" s="3"/>
    </x:row>
    <x:row r="7" ht="39.7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24" customHeight="1"/>
    <x:row r="9" ht="24" customHeight="1"/>
    <x:row r="10" ht="24" customHeight="1">
      <x:c r="A10" s="14" t="s">
        <x:v>75</x:v>
      </x:c>
      <x:c r="B10" s="14" t="s">
        <x:v>76</x:v>
      </x:c>
      <x:c r="C10" s="14" t="s">
        <x:v>77</x:v>
      </x:c>
      <x:c r="E10" s="14" t="s">
        <x:v>1</x:v>
      </x:c>
      <x:c r="F10" s="14" t="s">
        <x:v>78</x:v>
      </x:c>
      <x:c r="G10" s="14" t="s">
        <x:v>79</x:v>
      </x:c>
      <x:c r="I10" s="14" t="s">
        <x:v>21</x:v>
      </x:c>
      <x:c r="J10" s="14" t="s">
        <x:v>76</x:v>
      </x:c>
      <x:c r="K10" s="15"/>
      <x:c r="L10" s="15"/>
    </x:row>
    <x:row r="11" ht="24" customHeight="1">
      <x:c r="A11" s="12" t="s">
        <x:v>42</x:v>
      </x:c>
      <x:c r="B11" s="12" t="n">
        <x:f>COUNTIF(Tracker!$A$2:$A$501,A11)</x:f>
        <x:v>1</x:v>
      </x:c>
      <x:c r="C11" s="16" t="n">
        <x:f t="shared" ref="C11:C18" si="0">IF(SUM($B$11:$B$18)=0,0,B11/SUM($B$11:$B$18))</x:f>
        <x:v>0.2</x:v>
      </x:c>
      <x:c r="E11" s="12" t="s">
        <x:v>25</x:v>
      </x:c>
      <x:c r="F11" s="12" t="n">
        <x:f>COUNTIFS(Tracker!$B$2:$B$501,E11,Tracker!$X$2:$X$501,"Open")</x:f>
        <x:v>2</x:v>
      </x:c>
      <x:c r="G11" s="12" t="n">
        <x:f ca="1">COUNTIFS(Tracker!$B$2:$B$501,E11,Tracker!$W$2:$W$501,"Yes")</x:f>
        <x:v>2</x:v>
      </x:c>
      <x:c r="I11" s="12" t="s">
        <x:v>80</x:v>
      </x:c>
      <x:c r="J11" s="12" t="n">
        <x:f ca="1">COUNTIF(Tracker!$V$2:$V$501,I11)</x:f>
        <x:v>3</x:v>
      </x:c>
    </x:row>
    <x:row r="12" ht="24" customHeight="1">
      <x:c r="A12" s="12" t="s">
        <x:v>24</x:v>
      </x:c>
      <x:c r="B12" s="12" t="n">
        <x:f>COUNTIF(Tracker!$A$2:$A$501,A12)</x:f>
        <x:v>1</x:v>
      </x:c>
      <x:c r="C12" s="16">
        <x:f t="shared" si="0"/>
        <x:v>0.2</x:v>
      </x:c>
      <x:c r="E12" s="12" t="s">
        <x:v>37</x:v>
      </x:c>
      <x:c r="F12" s="12" t="n">
        <x:f>COUNTIFS(Tracker!$B$2:$B$501,E12,Tracker!$X$2:$X$501,"Open")</x:f>
        <x:v>2</x:v>
      </x:c>
      <x:c r="G12" s="12" t="n">
        <x:f ca="1">COUNTIFS(Tracker!$B$2:$B$501,E12,Tracker!$W$2:$W$501,"Yes")</x:f>
        <x:v>1</x:v>
      </x:c>
      <x:c r="I12" s="12" t="s">
        <x:v>81</x:v>
      </x:c>
      <x:c r="J12" s="12" t="n">
        <x:f ca="1">COUNTIF(Tracker!$V$2:$V$501,I12)</x:f>
        <x:v>0</x:v>
      </x:c>
    </x:row>
    <x:row r="13" ht="24" customHeight="1">
      <x:c r="A13" s="12" t="s">
        <x:v>31</x:v>
      </x:c>
      <x:c r="B13" s="12" t="n">
        <x:f>COUNTIF(Tracker!$A$2:$A$501,A13)</x:f>
        <x:v>1</x:v>
      </x:c>
      <x:c r="C13" s="16">
        <x:f t="shared" si="0"/>
        <x:v>0.2</x:v>
      </x:c>
      <x:c r="E13" s="12" t="s">
        <x:v>47</x:v>
      </x:c>
      <x:c r="F13" s="12" t="n">
        <x:f>COUNTIFS(Tracker!$B$2:$B$501,E13,Tracker!$X$2:$X$501,"Open")</x:f>
        <x:v>0</x:v>
      </x:c>
      <x:c r="G13" s="12" t="n">
        <x:f ca="1">COUNTIFS(Tracker!$B$2:$B$501,E13,Tracker!$W$2:$W$501,"Yes")</x:f>
        <x:v>0</x:v>
      </x:c>
      <x:c r="I13" s="12" t="s">
        <x:v>82</x:v>
      </x:c>
      <x:c r="J13" s="12" t="n">
        <x:f ca="1">COUNTIF(Tracker!$V$2:$V$501,I13)</x:f>
        <x:v>0</x:v>
      </x:c>
    </x:row>
    <x:row r="14" ht="24" customHeight="1">
      <x:c r="A14" s="12" t="s">
        <x:v>36</x:v>
      </x:c>
      <x:c r="B14" s="12" t="n">
        <x:f>COUNTIF(Tracker!$A$2:$A$501,A14)</x:f>
        <x:v>1</x:v>
      </x:c>
      <x:c r="C14" s="16">
        <x:f t="shared" si="0"/>
        <x:v>0.2</x:v>
      </x:c>
      <x:c r="I14" s="12" t="s">
        <x:v>83</x:v>
      </x:c>
      <x:c r="J14" s="12" t="n">
        <x:f ca="1">COUNTIF(Tracker!$V$2:$V$501,I14)</x:f>
        <x:v>0</x:v>
      </x:c>
    </x:row>
    <x:row r="15" ht="24" customHeight="1">
      <x:c r="A15" s="12" t="s">
        <x:v>84</x:v>
      </x:c>
      <x:c r="B15" s="12" t="n">
        <x:f>COUNTIF(Tracker!$A$2:$A$501,A15)</x:f>
        <x:v>0</x:v>
      </x:c>
      <x:c r="C15" s="16">
        <x:f t="shared" si="0"/>
        <x:v>0</x:v>
      </x:c>
      <x:c r="I15" s="12" t="s">
        <x:v>85</x:v>
      </x:c>
      <x:c r="J15" s="12" t="n">
        <x:f ca="1">COUNTIF(Tracker!$V$2:$V$501,I15)</x:f>
        <x:v>2</x:v>
      </x:c>
    </x:row>
    <x:row r="16" ht="24" customHeight="1">
      <x:c r="A16" s="12" t="s">
        <x:v>86</x:v>
      </x:c>
      <x:c r="B16" s="12" t="n">
        <x:f>COUNTIF(Tracker!$A$2:$A$501,A16)</x:f>
        <x:v>0</x:v>
      </x:c>
      <x:c r="C16" s="16">
        <x:f t="shared" si="0"/>
        <x:v>0</x:v>
      </x:c>
    </x:row>
    <x:row r="17" ht="24" customHeight="1">
      <x:c r="A17" s="12" t="s">
        <x:v>46</x:v>
      </x:c>
      <x:c r="B17" s="12" t="n">
        <x:f>COUNTIF(Tracker!$A$2:$A$501,A17)</x:f>
        <x:v>1</x:v>
      </x:c>
      <x:c r="C17" s="16">
        <x:f t="shared" si="0"/>
        <x:v>0.2</x:v>
      </x:c>
    </x:row>
    <x:row r="18" ht="24" customHeight="1">
      <x:c r="A18" s="12" t="s">
        <x:v>87</x:v>
      </x:c>
      <x:c r="B18" s="12" t="n">
        <x:f>COUNTIF(Tracker!$A$2:$A$501,A18)</x:f>
        <x:v>0</x:v>
      </x:c>
      <x:c r="C18" s="16">
        <x:f t="shared" si="0"/>
        <x:v>0</x:v>
      </x:c>
    </x:row>
    <x:row r="19" ht="24" customHeight="1"/>
    <x:row r="20" ht="24" customHeight="1"/>
    <x:row r="21" ht="24" customHeight="1">
      <x:c r="A21" s="7" t="s">
        <x:v>88</x:v>
      </x:c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</x:row>
    <x:row r="22" ht="45" customHeight="1">
      <x:c r="A22" s="17" t="s">
        <x:v>52</x:v>
      </x:c>
      <x:c r="B22" s="2" t="s">
        <x:v>89</x:v>
      </x:c>
      <x:c r="C22" s="2"/>
      <x:c r="D22" s="2"/>
      <x:c r="E22" s="2"/>
      <x:c r="F22" s="2"/>
      <x:c r="G22" s="17" t="s">
        <x:v>53</x:v>
      </x:c>
      <x:c r="H22" s="2" t="s">
        <x:v>90</x:v>
      </x:c>
      <x:c r="I22" s="2"/>
      <x:c r="J22" s="2"/>
      <x:c r="K22" s="2"/>
      <x:c r="L22" s="2"/>
    </x:row>
    <x:row r="23" ht="7.5" customHeight="1">
      <x:c r="A23" s="17"/>
      <x:c r="B23" s="18"/>
      <x:c r="C23" s="18"/>
      <x:c r="D23" s="18"/>
      <x:c r="E23" s="18"/>
      <x:c r="F23" s="18"/>
      <x:c r="G23" s="17"/>
      <x:c r="H23" s="18"/>
      <x:c r="I23" s="18"/>
      <x:c r="J23" s="18"/>
      <x:c r="K23" s="18"/>
      <x:c r="L23" s="18"/>
    </x:row>
    <x:row r="24" ht="45" customHeight="1">
      <x:c r="A24" s="17" t="s">
        <x:v>54</x:v>
      </x:c>
      <x:c r="B24" s="2" t="s">
        <x:v>91</x:v>
      </x:c>
      <x:c r="C24" s="2"/>
      <x:c r="D24" s="2"/>
      <x:c r="E24" s="2"/>
      <x:c r="F24" s="2"/>
      <x:c r="G24" s="17" t="s">
        <x:v>56</x:v>
      </x:c>
      <x:c r="H24" s="2" t="s">
        <x:v>92</x:v>
      </x:c>
      <x:c r="I24" s="2"/>
      <x:c r="J24" s="2"/>
      <x:c r="K24" s="2"/>
      <x:c r="L24" s="2"/>
    </x:row>
    <x:row r="25" ht="7.5" customHeight="1">
      <x:c r="A25" s="19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</x:row>
    <x:row r="26" ht="24" customHeight="1"/>
    <x:row r="27" ht="45" customHeight="1">
      <x:c r="A27" s="6" t="str">
        <x:v>Ready for less manual upkeep? Import this workbook into ApplyArc for cross-device tracking, recruiter email matching, reminders and interview tools: https://applyarc.io</x:v>
      </x:c>
      <x:c r="B27" s="6"/>
      <x:c r="C27" s="6"/>
      <x:c r="D27" s="6"/>
      <x:c r="E27" s="6"/>
      <x:c r="F27" s="6"/>
      <x:c r="G27" s="6"/>
      <x:c r="H27" s="6"/>
      <x:c r="I27" s="6"/>
      <x:c r="J27" s="6"/>
      <x:c r="K27" s="6"/>
      <x:c r="L27" s="6"/>
    </x:row>
    <x:row r="28" ht="24" customHeight="1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</x:row>
    <x:row r="29" ht="24" customHeight="1"/>
    <x:row r="30" ht="36.75" customHeight="1">
      <x:c r="A30" s="1" t="s">
        <x:v>93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mergeCells>
    <x:mergeCell ref="A27:L27"/>
    <x:mergeCell ref="A28:L28"/>
    <x:mergeCell ref="A30:L30"/>
    <x:mergeCell ref="K6:L7"/>
    <x:mergeCell ref="A21:L21"/>
    <x:mergeCell ref="B22:F22"/>
    <x:mergeCell ref="H22:L22"/>
    <x:mergeCell ref="B24:F24"/>
    <x:mergeCell ref="H24:L24"/>
    <x:mergeCell ref="A6:B7"/>
    <x:mergeCell ref="C6:D7"/>
    <x:mergeCell ref="E6:F7"/>
    <x:mergeCell ref="G6:H7"/>
    <x:mergeCell ref="I6:J7"/>
    <x:mergeCell ref="A1:L1"/>
    <x:mergeCell ref="A3:L3"/>
    <x:mergeCell ref="A5:B5"/>
    <x:mergeCell ref="C5:D5"/>
    <x:mergeCell ref="E5:F5"/>
    <x:mergeCell ref="G5:H5"/>
    <x:mergeCell ref="I5:J5"/>
    <x:mergeCell ref="K5:L5"/>
  </x:mergeCells>
  <x:conditionalFormatting sqref="B11:B18">
    <x:cfRule type="dataBar" priority="2">
      <x:dataBar>
        <x:cfvo type="min"/>
        <x:cfvo type="max"/>
        <x:color rgb="FF4F46E5"/>
      </x:dataBar>
      <x:extLst>
        <x:ext xmlns:x14="http://schemas.microsoft.com/office/spreadsheetml/2009/9/main" uri="{B025F937-C7B1-47D3-B67F-A62EFF666E3E}">
          <x14:id>{3EC7668E-4AE8-43AC-B9E7-8319BB8A973F}</x14:id>
        </x:ext>
      </x:extLst>
    </x:cfRule>
    <x:cfRule type="dataBar" priority="3">
      <x:dataBar>
        <x:cfvo type="min"/>
        <x:cfvo type="max"/>
        <x:color rgb="FF4F46E5"/>
      </x:dataBar>
      <x:extLst>
        <x:ext xmlns:x14="http://schemas.microsoft.com/office/spreadsheetml/2009/9/main" uri="{B025F937-C7B1-47D3-B67F-A62EFF666E3E}">
          <x14:id>{9686AFBB-2F84-4227-95D4-6A10B8AE27AD}</x14:id>
        </x:ext>
      </x:extLst>
    </x:cfRule>
  </x:conditionalFormatting>
  <x:conditionalFormatting sqref="F11:F13">
    <x:cfRule type="dataBar" priority="4">
      <x:dataBar>
        <x:cfvo type="min"/>
        <x:cfvo type="max"/>
        <x:color rgb="FF4F46E5"/>
      </x:dataBar>
      <x:extLst>
        <x:ext xmlns:x14="http://schemas.microsoft.com/office/spreadsheetml/2009/9/main" uri="{B025F937-C7B1-47D3-B67F-A62EFF666E3E}">
          <x14:id>{149454A0-5342-4571-A936-7EFAC06BD076}</x14:id>
        </x:ext>
      </x:extLst>
    </x:cfRule>
    <x:cfRule type="dataBar" priority="5">
      <x:dataBar>
        <x:cfvo type="min"/>
        <x:cfvo type="max"/>
        <x:color rgb="FF4F46E5"/>
      </x:dataBar>
      <x:extLst>
        <x:ext xmlns:x14="http://schemas.microsoft.com/office/spreadsheetml/2009/9/main" uri="{B025F937-C7B1-47D3-B67F-A62EFF666E3E}">
          <x14:id>{4E3EA7D2-DF74-45FB-B72D-E99CACA1B345}</x14:id>
        </x:ext>
      </x:extLst>
    </x:cfRule>
  </x:conditionalFormatting>
  <x:conditionalFormatting sqref="J11:J15">
    <x:cfRule type="dataBar" priority="6">
      <x:dataBar>
        <x:cfvo type="min"/>
        <x:cfvo type="max"/>
        <x:color rgb="FF4F46E5"/>
      </x:dataBar>
      <x:extLst>
        <x:ext xmlns:x14="http://schemas.microsoft.com/office/spreadsheetml/2009/9/main" uri="{B025F937-C7B1-47D3-B67F-A62EFF666E3E}">
          <x14:id>{FBEEADB2-1064-46A5-AE7F-E4701BD13979}</x14:id>
        </x:ext>
      </x:extLst>
    </x:cfRule>
    <x:cfRule type="dataBar" priority="7">
      <x:dataBar>
        <x:cfvo type="min"/>
        <x:cfvo type="max"/>
        <x:color rgb="FF4F46E5"/>
      </x:dataBar>
      <x:extLst>
        <x:ext xmlns:x14="http://schemas.microsoft.com/office/spreadsheetml/2009/9/main" uri="{B025F937-C7B1-47D3-B67F-A62EFF666E3E}">
          <x14:id>{61A05A76-5F10-4055-A0E0-8FB1A17E9635}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e31d21f65d74492e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" id="{3EC7668E-4AE8-43AC-B9E7-8319BB8A973F}">
            <x14:dataBar>
              <x14:cfvo type="min"/>
              <x14:cfvo type="max"/>
              <x14:fillColor rgb="FF4F46E5"/>
              <x14:negativeFillColor rgb="FF4F46E5"/>
            </x14:dataBar>
          </x14:cfRule>
          <x14:cfRule type="dataBar" priority="3" id="{9686AFBB-2F84-4227-95D4-6A10B8AE27AD}">
            <x14:dataBar>
              <x14:cfvo type="min"/>
              <x14:cfvo type="max"/>
              <x14:fillColor rgb="FF4F46E5"/>
              <x14:negativeFillColor rgb="FF4F46E5"/>
            </x14:dataBar>
          </x14:cfRule>
          <xm:sqref>B11:B18</xm:sqref>
        </x14:conditionalFormatting>
        <x14:conditionalFormatting>
          <x14:cfRule type="dataBar" priority="4" id="{149454A0-5342-4571-A936-7EFAC06BD076}">
            <x14:dataBar>
              <x14:cfvo type="min"/>
              <x14:cfvo type="max"/>
              <x14:fillColor rgb="FF4F46E5"/>
              <x14:negativeFillColor rgb="FF4F46E5"/>
            </x14:dataBar>
          </x14:cfRule>
          <x14:cfRule type="dataBar" priority="5" id="{4E3EA7D2-DF74-45FB-B72D-E99CACA1B345}">
            <x14:dataBar>
              <x14:cfvo type="min"/>
              <x14:cfvo type="max"/>
              <x14:fillColor rgb="FF4F46E5"/>
              <x14:negativeFillColor rgb="FF4F46E5"/>
            </x14:dataBar>
          </x14:cfRule>
          <xm:sqref>F11:F13</xm:sqref>
        </x14:conditionalFormatting>
        <x14:conditionalFormatting>
          <x14:cfRule type="dataBar" priority="6" id="{FBEEADB2-1064-46A5-AE7F-E4701BD13979}">
            <x14:dataBar>
              <x14:cfvo type="min"/>
              <x14:cfvo type="max"/>
              <x14:fillColor rgb="FF4F46E5"/>
              <x14:negativeFillColor rgb="FF4F46E5"/>
            </x14:dataBar>
          </x14:cfRule>
          <x14:cfRule type="dataBar" priority="7" id="{61A05A76-5F10-4055-A0E0-8FB1A17E9635}">
            <x14:dataBar>
              <x14:cfvo type="min"/>
              <x14:cfvo type="max"/>
              <x14:fillColor rgb="FF4F46E5"/>
              <x14:negativeFillColor rgb="FF4F46E5"/>
            </x14:dataBar>
          </x14:cfRule>
          <xm:sqref>J11:J15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baseColWidth="10" defaultColWidth="8.83203125" defaultRowHeight="13.5"/>
  <x:cols>
    <x:col min="1" max="7" width="18" customWidth="1"/>
  </x:cols>
  <x:sheetData>
    <x:row r="1" ht="19.5" customHeight="1">
      <x:c r="A1" s="14" t="s">
        <x:v>94</x:v>
      </x:c>
      <x:c r="B1" s="14" t="s">
        <x:v>95</x:v>
      </x:c>
      <x:c r="C1" s="14" t="s">
        <x:v>96</x:v>
      </x:c>
      <x:c r="D1" s="14" t="s">
        <x:v>97</x:v>
      </x:c>
      <x:c r="E1" s="14" t="s">
        <x:v>98</x:v>
      </x:c>
      <x:c r="F1" s="14" t="s">
        <x:v>99</x:v>
      </x:c>
      <x:c r="G1" s="14" t="s">
        <x:v>100</x:v>
      </x:c>
    </x:row>
    <x:row r="2" ht="19.5" customHeight="1">
      <x:c r="A2" s="12" t="s">
        <x:v>42</x:v>
      </x:c>
      <x:c r="B2" s="12" t="s">
        <x:v>25</x:v>
      </x:c>
      <x:c r="C2" s="12" t="s">
        <x:v>27</x:v>
      </x:c>
      <x:c r="D2" s="12" t="s">
        <x:v>34</x:v>
      </x:c>
      <x:c r="E2" s="12" t="s">
        <x:v>30</x:v>
      </x:c>
      <x:c r="F2" s="12">
        <x:v>5</x:v>
      </x:c>
      <x:c r="G2" s="12" t="s">
        <x:v>45</x:v>
      </x:c>
    </x:row>
    <x:row r="3" ht="19.5" customHeight="1">
      <x:c r="A3" s="12" t="s">
        <x:v>24</x:v>
      </x:c>
      <x:c r="B3" s="12" t="s">
        <x:v>37</x:v>
      </x:c>
      <x:c r="C3" s="12" t="s">
        <x:v>49</x:v>
      </x:c>
      <x:c r="D3" s="12" t="s">
        <x:v>28</x:v>
      </x:c>
      <x:c r="E3" s="12" t="s">
        <x:v>41</x:v>
      </x:c>
      <x:c r="F3" s="12">
        <x:v>4</x:v>
      </x:c>
      <x:c r="G3" s="12" t="s">
        <x:v>29</x:v>
      </x:c>
    </x:row>
    <x:row r="4" ht="19.5" customHeight="1">
      <x:c r="A4" s="12" t="s">
        <x:v>31</x:v>
      </x:c>
      <x:c r="B4" s="12" t="s">
        <x:v>47</x:v>
      </x:c>
      <x:c r="C4" s="12" t="s">
        <x:v>39</x:v>
      </x:c>
      <x:c r="D4" s="12" t="s">
        <x:v>50</x:v>
      </x:c>
      <x:c r="E4" s="12"/>
      <x:c r="F4" s="12">
        <x:v>3</x:v>
      </x:c>
      <x:c r="G4" s="12" t="s">
        <x:v>40</x:v>
      </x:c>
    </x:row>
    <x:row r="5" ht="19.5" customHeight="1">
      <x:c r="A5" s="12" t="s">
        <x:v>36</x:v>
      </x:c>
      <x:c r="B5" s="12"/>
      <x:c r="C5" s="12" t="s">
        <x:v>33</x:v>
      </x:c>
      <x:c r="D5" s="12"/>
      <x:c r="E5" s="12"/>
      <x:c r="F5" s="12">
        <x:v>2</x:v>
      </x:c>
      <x:c r="G5" s="12" t="s">
        <x:v>101</x:v>
      </x:c>
    </x:row>
    <x:row r="6" ht="19.5" customHeight="1">
      <x:c r="A6" s="12" t="s">
        <x:v>84</x:v>
      </x:c>
      <x:c r="B6" s="12"/>
      <x:c r="C6" s="12" t="s">
        <x:v>102</x:v>
      </x:c>
      <x:c r="D6" s="12"/>
      <x:c r="E6" s="12"/>
      <x:c r="F6" s="12">
        <x:v>1</x:v>
      </x:c>
      <x:c r="G6" s="12" t="s">
        <x:v>35</x:v>
      </x:c>
    </x:row>
    <x:row r="7" ht="19.5" customHeight="1">
      <x:c r="A7" s="12" t="s">
        <x:v>86</x:v>
      </x:c>
      <x:c r="B7" s="12"/>
      <x:c r="C7" s="12" t="s">
        <x:v>44</x:v>
      </x:c>
      <x:c r="D7" s="12"/>
      <x:c r="E7" s="12"/>
      <x:c r="F7" s="12"/>
      <x:c r="G7" s="12" t="s">
        <x:v>103</x:v>
      </x:c>
    </x:row>
    <x:row r="8" ht="19.5" customHeight="1">
      <x:c r="A8" s="12" t="s">
        <x:v>46</x:v>
      </x:c>
      <x:c r="B8" s="12"/>
      <x:c r="C8" s="12" t="s">
        <x:v>104</x:v>
      </x:c>
      <x:c r="D8" s="12"/>
      <x:c r="E8" s="12"/>
      <x:c r="F8" s="12"/>
      <x:c r="G8" s="12" t="s">
        <x:v>105</x:v>
      </x:c>
    </x:row>
    <x:row r="9" ht="19.5" customHeight="1">
      <x:c r="A9" s="12" t="s">
        <x:v>87</x:v>
      </x:c>
      <x:c r="B9" s="12"/>
      <x:c r="C9" s="12"/>
      <x:c r="D9" s="12"/>
      <x:c r="E9" s="12"/>
      <x:c r="F9" s="12"/>
      <x:c r="G9" s="12" t="s">
        <x:v>106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83203125" defaultRowHeight="14"/>
  <x:cols>
    <x:col min="1" max="2" width="42" style="23" customWidth="1"/>
    <x:col min="3" max="16384" width="8.83203125" style="23" customWidth="0"/>
  </x:cols>
  <x:sheetData>
    <x:row r="1" ht="23">
      <x:c r="A1" s="22" t="str">
        <x:v>When you need more than a spreadsheet</x:v>
      </x:c>
    </x:row>
    <x:row r="3" ht="75">
      <x:c r="A3" s="24" t="str">
        <x:v>This workbook is designed to remain useful on its own. If applications, interviews, recruiter emails and follow-ups become difficult to manage manually, ApplyArc can carry the same job-search workflow across devices.</x:v>
      </x:c>
    </x:row>
    <x:row r="5" ht="16">
      <x:c r="A5" s="25" t="s">
        <x:v>107</x:v>
      </x:c>
    </x:row>
    <x:row r="6">
      <x:c r="A6" s="23" t="s">
        <x:v>108</x:v>
      </x:c>
    </x:row>
    <x:row r="7">
      <x:c r="A7" s="23" t="s">
        <x:v>109</x:v>
      </x:c>
    </x:row>
    <x:row r="8">
      <x:c r="A8" s="23" t="s">
        <x:v>110</x:v>
      </x:c>
    </x:row>
    <x:row r="9">
      <x:c r="A9" s="23" t="s">
        <x:v>111</x:v>
      </x:c>
    </x:row>
    <x:row r="10">
      <x:c r="A10" s="23" t="s">
        <x:v>112</x:v>
      </x:c>
    </x:row>
    <x:row r="13" ht="16">
      <x:c r="A13" s="26" t="s">
        <x:v>113</x:v>
      </x:c>
      <x:c r="B13" s="26" t="s">
        <x:v>114</x:v>
      </x:c>
    </x:row>
    <x:row r="14" ht="15">
      <x:c r="A14" s="27" t="s">
        <x:v>115</x:v>
      </x:c>
      <x:c r="B14" s="27" t="s">
        <x:v>116</x:v>
      </x:c>
    </x:row>
    <x:row r="15" ht="15">
      <x:c r="A15" s="27" t="s">
        <x:v>117</x:v>
      </x:c>
      <x:c r="B15" s="27" t="s">
        <x:v>118</x:v>
      </x:c>
    </x:row>
    <x:row r="16" ht="15">
      <x:c r="A16" s="27" t="s">
        <x:v>119</x:v>
      </x:c>
      <x:c r="B16" s="27" t="s">
        <x:v>120</x:v>
      </x:c>
    </x:row>
    <x:row r="17" ht="15">
      <x:c r="A17" s="27" t="s">
        <x:v>121</x:v>
      </x:c>
      <x:c r="B17" s="27" t="s">
        <x:v>122</x:v>
      </x:c>
    </x:row>
    <x:row r="18" ht="15">
      <x:c r="A18" s="27" t="s">
        <x:v>123</x:v>
      </x:c>
      <x:c r="B18" s="27" t="s">
        <x:v>124</x:v>
      </x:c>
    </x:row>
    <x:row r="21" ht="16">
      <x:c r="A21" s="25" t="str">
        <x:v>Continue your tracker in ApplyArc</x:v>
      </x:c>
    </x:row>
    <x:row r="22" ht="45">
      <x:c r="A22" s="24" t="str">
        <x:v>Import this workbook into ApplyArc to create applications, then manage recruiter conversations, reminders and interview preparation in one place.</x:v>
      </x:c>
    </x:row>
    <x:row r="24" ht="21">
      <x:c r="A24" s="28" t="s">
        <x:v>125</x:v>
      </x:c>
    </x:row>
  </x:sheetData>
  <x:hyperlinks>
    <x:hyperlink xmlns:r="http://schemas.openxmlformats.org/officeDocument/2006/relationships" ref="A24" r:id="R01fd1abe581a4418"/>
  </x:hyperlinks>
  <x:pageMargins left="0.7" right="0.7" top="0.75" bottom="0.75" header="0.3" footer="0.3"/>
  <x:drawing xmlns:r="http://schemas.openxmlformats.org/officeDocument/2006/relationships" r:id="R9850aee47032456c"/>
</x:worksheet>
</file>